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25"/>
  <workbookPr defaultThemeVersion="124226"/>
  <xr:revisionPtr revIDLastSave="0" documentId="11_54DB346AF8564DCCD657B276DBF5410A6CF932DC" xr6:coauthVersionLast="47" xr6:coauthVersionMax="47" xr10:uidLastSave="{00000000-0000-0000-0000-000000000000}"/>
  <bookViews>
    <workbookView xWindow="0" yWindow="0" windowWidth="0" windowHeight="0" xr2:uid="{00000000-000D-0000-FFFF-FFFF00000000}"/>
  </bookViews>
  <sheets>
    <sheet name="Category Wise Summary (2)" sheetId="1" r:id="rId1"/>
    <sheet name="Category Wise Summary" sheetId="2" r:id="rId2"/>
    <sheet name="Final Summary" sheetId="3" r:id="rId3"/>
    <sheet name="Sheet1" sheetId="4" r:id="rId4"/>
  </sheets>
  <calcPr calcId="0" fullCalcOn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211" i="3" l="1"/>
  <c r="C210" i="3"/>
  <c r="C209" i="3"/>
  <c r="C208" i="3"/>
  <c r="C207" i="3"/>
  <c r="C206" i="3"/>
  <c r="C205" i="3"/>
  <c r="C204" i="3"/>
  <c r="C203" i="3"/>
  <c r="C202" i="3"/>
  <c r="C201" i="3"/>
  <c r="C200" i="3"/>
  <c r="C199" i="3"/>
  <c r="K194" i="3"/>
  <c r="L183" i="2"/>
  <c r="L182" i="2"/>
  <c r="L181" i="2"/>
  <c r="L180" i="2"/>
  <c r="L179" i="2"/>
  <c r="L178" i="2"/>
  <c r="L177" i="2"/>
  <c r="L176" i="2"/>
  <c r="L175" i="2"/>
  <c r="L174" i="2"/>
  <c r="L173" i="2"/>
  <c r="L172" i="2"/>
  <c r="L171" i="2"/>
  <c r="L170" i="2"/>
  <c r="L169" i="2"/>
  <c r="L168" i="2"/>
  <c r="L167" i="2"/>
  <c r="L166" i="2"/>
  <c r="L165" i="2"/>
  <c r="L164" i="2"/>
  <c r="L163" i="2"/>
  <c r="L162" i="2"/>
  <c r="L161" i="2"/>
  <c r="L160" i="2"/>
  <c r="L159" i="2"/>
  <c r="L158" i="2"/>
  <c r="L157" i="2"/>
  <c r="L156" i="2"/>
  <c r="L155" i="2"/>
  <c r="L154" i="2"/>
  <c r="L153" i="2"/>
  <c r="L152" i="2"/>
  <c r="L151" i="2"/>
  <c r="L150" i="2"/>
  <c r="L149" i="2"/>
  <c r="L148" i="2"/>
  <c r="L147" i="2"/>
  <c r="L146" i="2"/>
  <c r="L145" i="2"/>
  <c r="L144" i="2"/>
  <c r="L143" i="2"/>
  <c r="L142" i="2"/>
  <c r="L141" i="2"/>
  <c r="L140" i="2"/>
  <c r="L139" i="2"/>
  <c r="L138" i="2"/>
  <c r="L137" i="2"/>
  <c r="L136" i="2"/>
  <c r="L135" i="2"/>
  <c r="L134" i="2"/>
  <c r="L133" i="2"/>
  <c r="L132" i="2"/>
  <c r="L131" i="2"/>
  <c r="L130" i="2"/>
  <c r="L129" i="2"/>
  <c r="L128" i="2"/>
  <c r="L127" i="2"/>
  <c r="L126" i="2"/>
  <c r="L125" i="2"/>
  <c r="L124" i="2"/>
  <c r="L123" i="2"/>
  <c r="L122" i="2"/>
  <c r="L121" i="2"/>
  <c r="L120" i="2"/>
  <c r="L119" i="2"/>
  <c r="L118" i="2"/>
  <c r="L117" i="2"/>
  <c r="L116" i="2"/>
  <c r="L115" i="2"/>
  <c r="L114" i="2"/>
  <c r="L113" i="2"/>
  <c r="L112" i="2"/>
  <c r="L111" i="2"/>
  <c r="L110" i="2"/>
  <c r="L109" i="2"/>
  <c r="L108" i="2"/>
  <c r="L107" i="2"/>
  <c r="L106" i="2"/>
  <c r="L105" i="2"/>
  <c r="L104" i="2"/>
  <c r="L103" i="2"/>
  <c r="L102" i="2"/>
  <c r="L101" i="2"/>
  <c r="L100" i="2"/>
  <c r="L99" i="2"/>
  <c r="L98" i="2"/>
  <c r="L97" i="2"/>
  <c r="L96" i="2"/>
  <c r="L95" i="2"/>
  <c r="L94" i="2"/>
  <c r="L93" i="2"/>
  <c r="L92" i="2"/>
  <c r="L91" i="2"/>
  <c r="L90" i="2"/>
  <c r="L89" i="2"/>
  <c r="L88" i="2"/>
  <c r="L87" i="2"/>
  <c r="L86" i="2"/>
  <c r="L85" i="2"/>
  <c r="L84" i="2"/>
  <c r="L83" i="2"/>
  <c r="L82" i="2"/>
  <c r="L81" i="2"/>
  <c r="L80" i="2"/>
  <c r="L79" i="2"/>
  <c r="L78" i="2"/>
  <c r="L77" i="2"/>
  <c r="L76" i="2"/>
  <c r="L75" i="2"/>
  <c r="L74" i="2"/>
  <c r="L73" i="2"/>
  <c r="L72" i="2"/>
  <c r="L71" i="2"/>
  <c r="L70" i="2"/>
  <c r="L69" i="2"/>
  <c r="L68" i="2"/>
  <c r="L67" i="2"/>
  <c r="L66" i="2"/>
  <c r="L65" i="2"/>
  <c r="L64" i="2"/>
  <c r="L63" i="2"/>
  <c r="L62" i="2"/>
  <c r="L61" i="2"/>
  <c r="L60" i="2"/>
  <c r="L59" i="2"/>
  <c r="L58" i="2"/>
  <c r="L57" i="2"/>
  <c r="L56" i="2"/>
  <c r="L55" i="2"/>
  <c r="L54" i="2"/>
  <c r="L53" i="2"/>
  <c r="L52" i="2"/>
  <c r="L51" i="2"/>
  <c r="L50" i="2"/>
  <c r="L49" i="2"/>
  <c r="L48" i="2"/>
  <c r="L47" i="2"/>
  <c r="L46" i="2"/>
  <c r="L45" i="2"/>
  <c r="L44" i="2"/>
  <c r="L43" i="2"/>
  <c r="L42" i="2"/>
  <c r="L41" i="2"/>
  <c r="L40" i="2"/>
  <c r="L39" i="2"/>
  <c r="L38" i="2"/>
  <c r="L37" i="2"/>
  <c r="L36" i="2"/>
  <c r="L35" i="2"/>
  <c r="L34" i="2"/>
  <c r="L33" i="2"/>
  <c r="L32" i="2"/>
  <c r="L31" i="2"/>
  <c r="L30" i="2"/>
  <c r="L29" i="2"/>
  <c r="L28" i="2"/>
  <c r="L27" i="2"/>
  <c r="L26" i="2"/>
  <c r="L25" i="2"/>
  <c r="L24" i="2"/>
  <c r="L23" i="2"/>
  <c r="L22" i="2"/>
  <c r="L21" i="2"/>
  <c r="L20" i="2"/>
  <c r="L19" i="2"/>
  <c r="L18" i="2"/>
  <c r="L17" i="2"/>
  <c r="L16" i="2"/>
  <c r="L15" i="2"/>
  <c r="L14" i="2"/>
  <c r="L13" i="2"/>
  <c r="L12" i="2"/>
  <c r="L11" i="2"/>
  <c r="L10" i="2"/>
  <c r="L9" i="2"/>
  <c r="L8" i="2"/>
  <c r="L7" i="2"/>
  <c r="L6" i="2"/>
  <c r="L5" i="2"/>
  <c r="L4" i="2"/>
  <c r="L3" i="2"/>
  <c r="L2" i="2"/>
  <c r="L191" i="1"/>
  <c r="L190" i="1"/>
  <c r="L189" i="1"/>
  <c r="L188" i="1"/>
  <c r="L187" i="1"/>
  <c r="L186" i="1"/>
  <c r="L185" i="1"/>
  <c r="L184" i="1"/>
  <c r="L183" i="1"/>
  <c r="L182" i="1"/>
  <c r="L181" i="1"/>
  <c r="L180" i="1"/>
  <c r="L179" i="1"/>
  <c r="L178" i="1"/>
  <c r="L177" i="1"/>
  <c r="L176" i="1"/>
  <c r="L175" i="1"/>
  <c r="L174" i="1"/>
  <c r="L173" i="1"/>
  <c r="L172" i="1"/>
  <c r="L171" i="1"/>
  <c r="L170" i="1"/>
  <c r="L169" i="1"/>
  <c r="L168" i="1"/>
  <c r="L167" i="1"/>
  <c r="L166" i="1"/>
  <c r="L165" i="1"/>
  <c r="L164" i="1"/>
  <c r="L163" i="1"/>
  <c r="L162" i="1"/>
  <c r="L161" i="1"/>
  <c r="L160" i="1"/>
  <c r="L159" i="1"/>
  <c r="L158" i="1"/>
  <c r="L157" i="1"/>
  <c r="L156" i="1"/>
  <c r="L155" i="1"/>
  <c r="L154" i="1"/>
  <c r="L153" i="1"/>
  <c r="L152" i="1"/>
  <c r="L151" i="1"/>
  <c r="L150" i="1"/>
  <c r="L149" i="1"/>
  <c r="L148" i="1"/>
  <c r="L147" i="1"/>
  <c r="L146" i="1"/>
  <c r="L145" i="1"/>
  <c r="L144" i="1"/>
  <c r="L143" i="1"/>
  <c r="L142" i="1"/>
  <c r="L141" i="1"/>
  <c r="L140" i="1"/>
  <c r="L139" i="1"/>
  <c r="L138" i="1"/>
  <c r="L137" i="1"/>
  <c r="L136" i="1"/>
  <c r="L135" i="1"/>
  <c r="L134" i="1"/>
  <c r="L133" i="1"/>
  <c r="L132" i="1"/>
  <c r="L131" i="1"/>
  <c r="L130" i="1"/>
  <c r="L129" i="1"/>
  <c r="L128" i="1"/>
  <c r="L127" i="1"/>
  <c r="L126" i="1"/>
  <c r="L125" i="1"/>
  <c r="L124" i="1"/>
  <c r="L123" i="1"/>
  <c r="L122" i="1"/>
  <c r="L121" i="1"/>
  <c r="L120" i="1"/>
  <c r="L119" i="1"/>
  <c r="L118" i="1"/>
  <c r="L117" i="1"/>
  <c r="L116" i="1"/>
  <c r="L115" i="1"/>
  <c r="L114" i="1"/>
  <c r="L113" i="1"/>
  <c r="L112" i="1"/>
  <c r="L111" i="1"/>
  <c r="L110" i="1"/>
  <c r="L109" i="1"/>
  <c r="L108" i="1"/>
  <c r="L107" i="1"/>
  <c r="L106" i="1"/>
  <c r="L105" i="1"/>
  <c r="L104" i="1"/>
  <c r="L103" i="1"/>
  <c r="L102" i="1"/>
  <c r="L101" i="1"/>
  <c r="L100" i="1"/>
  <c r="L99" i="1"/>
  <c r="L98" i="1"/>
  <c r="L97" i="1"/>
  <c r="L96" i="1"/>
  <c r="L95" i="1"/>
  <c r="L94" i="1"/>
  <c r="L93" i="1"/>
  <c r="L92" i="1"/>
  <c r="L91" i="1"/>
  <c r="L90" i="1"/>
  <c r="L89" i="1"/>
  <c r="L88" i="1"/>
  <c r="L87" i="1"/>
  <c r="L86" i="1"/>
  <c r="L85" i="1"/>
  <c r="L84" i="1"/>
  <c r="L83" i="1"/>
  <c r="L82" i="1"/>
  <c r="L81" i="1"/>
  <c r="L80" i="1"/>
  <c r="L79" i="1"/>
  <c r="L78" i="1"/>
  <c r="L77" i="1"/>
  <c r="L76" i="1"/>
  <c r="L75" i="1"/>
  <c r="L74" i="1"/>
  <c r="L73" i="1"/>
  <c r="L72" i="1"/>
  <c r="L71" i="1"/>
  <c r="L70" i="1"/>
  <c r="L69" i="1"/>
  <c r="L68" i="1"/>
  <c r="L67" i="1"/>
  <c r="L66" i="1"/>
  <c r="L65" i="1"/>
  <c r="L64" i="1"/>
  <c r="L63" i="1"/>
  <c r="L62" i="1"/>
  <c r="L61" i="1"/>
  <c r="L60" i="1"/>
  <c r="L59" i="1"/>
  <c r="L58" i="1"/>
  <c r="L57" i="1"/>
  <c r="L56" i="1"/>
  <c r="L55" i="1"/>
  <c r="L54" i="1"/>
  <c r="L53" i="1"/>
  <c r="L52" i="1"/>
  <c r="L51" i="1"/>
  <c r="L50" i="1"/>
  <c r="L49" i="1"/>
  <c r="L48" i="1"/>
  <c r="L47" i="1"/>
  <c r="L46" i="1"/>
  <c r="L45" i="1"/>
  <c r="L44" i="1"/>
  <c r="L43" i="1"/>
  <c r="L42" i="1"/>
  <c r="L41" i="1"/>
  <c r="L40" i="1"/>
  <c r="L39" i="1"/>
  <c r="L38" i="1"/>
  <c r="L37" i="1"/>
  <c r="L36" i="1"/>
  <c r="L35" i="1"/>
  <c r="L34" i="1"/>
  <c r="L33" i="1"/>
  <c r="L32" i="1"/>
  <c r="L31" i="1"/>
  <c r="L30" i="1"/>
  <c r="L29" i="1"/>
  <c r="L28" i="1"/>
  <c r="L27" i="1"/>
  <c r="L26" i="1"/>
  <c r="L25" i="1"/>
  <c r="L24" i="1"/>
  <c r="L23" i="1"/>
  <c r="L22" i="1"/>
  <c r="L21" i="1"/>
  <c r="L20" i="1"/>
  <c r="L19" i="1"/>
  <c r="L18" i="1"/>
  <c r="L17" i="1"/>
  <c r="L16" i="1"/>
  <c r="L15" i="1"/>
  <c r="L14" i="1"/>
  <c r="L13" i="1"/>
  <c r="L12" i="1"/>
  <c r="L11" i="1"/>
  <c r="L10" i="1"/>
  <c r="L9" i="1"/>
  <c r="L8" i="1"/>
  <c r="L7" i="1"/>
  <c r="L6" i="1"/>
  <c r="L5" i="1"/>
  <c r="L4" i="1"/>
  <c r="L3" i="1"/>
  <c r="L2" i="1"/>
</calcChain>
</file>

<file path=xl/sharedStrings.xml><?xml version="1.0" encoding="utf-8"?>
<sst xmlns="http://schemas.openxmlformats.org/spreadsheetml/2006/main" count="1887" uniqueCount="348">
  <si>
    <r>
      <rPr>
        <sz val="14"/>
        <rFont val="Calibri"/>
      </rPr>
      <t>Photo</t>
    </r>
  </si>
  <si>
    <r>
      <rPr>
        <sz val="14"/>
        <rFont val="Calibri"/>
      </rPr>
      <t>Material</t>
    </r>
  </si>
  <si>
    <r>
      <rPr>
        <sz val="14"/>
        <rFont val="Calibri"/>
      </rPr>
      <t>Unit</t>
    </r>
  </si>
  <si>
    <r>
      <rPr>
        <sz val="14"/>
        <rFont val="Calibri"/>
      </rPr>
      <t>Qty.</t>
    </r>
  </si>
  <si>
    <r>
      <rPr>
        <sz val="14"/>
        <rFont val="Calibri"/>
      </rPr>
      <t>Brand</t>
    </r>
  </si>
  <si>
    <t>Specs photo</t>
  </si>
  <si>
    <r>
      <rPr>
        <sz val="14"/>
        <rFont val="Calibri"/>
      </rPr>
      <t>Specs</t>
    </r>
  </si>
  <si>
    <r>
      <rPr>
        <sz val="14"/>
        <rFont val="Calibri"/>
      </rPr>
      <t>Condition</t>
    </r>
  </si>
  <si>
    <t>MRP</t>
  </si>
  <si>
    <t>Price Purchased</t>
  </si>
  <si>
    <r>
      <rPr>
        <sz val="14"/>
        <rFont val="Calibri"/>
      </rPr>
      <t>Price today</t>
    </r>
  </si>
  <si>
    <r>
      <rPr>
        <sz val="14"/>
        <rFont val="Calibri"/>
      </rPr>
      <t>Inventory value</t>
    </r>
  </si>
  <si>
    <t>Inventory Type</t>
  </si>
  <si>
    <t>Wash Basin Counter</t>
  </si>
  <si>
    <t>No.</t>
  </si>
  <si>
    <t>Jaguar</t>
  </si>
  <si>
    <t>new</t>
  </si>
  <si>
    <t>B</t>
  </si>
  <si>
    <t>health facet</t>
  </si>
  <si>
    <t>665/735</t>
  </si>
  <si>
    <t>Metropo le flush valve Jaquar 1085N</t>
  </si>
  <si>
    <t>New</t>
  </si>
  <si>
    <t>Overhea d Shower Essco</t>
  </si>
  <si>
    <t>Essco</t>
  </si>
  <si>
    <t>Good</t>
  </si>
  <si>
    <t>Bottal trap Pipe 12''</t>
  </si>
  <si>
    <t>CP
Flange 3''</t>
  </si>
  <si>
    <t>Packed</t>
  </si>
  <si>
    <t>CP
Elbow 1''</t>
  </si>
  <si>
    <r>
      <rPr>
        <sz val="14"/>
        <color rgb="FF000000"/>
        <rFont val="Calibri"/>
      </rPr>
      <t>SS Sink 20'' x
17''</t>
    </r>
  </si>
  <si>
    <t>Wash Basin Benz 16'' x
12''</t>
  </si>
  <si>
    <t>WaterT ec</t>
  </si>
  <si>
    <t>Lock body</t>
  </si>
  <si>
    <t>D</t>
  </si>
  <si>
    <t>Hinges 5''</t>
  </si>
  <si>
    <t>Suzu</t>
  </si>
  <si>
    <r>
      <rPr>
        <sz val="14"/>
        <color rgb="FF000000"/>
        <rFont val="Calibri"/>
      </rPr>
      <t>4"×1 , 4
boxes</t>
    </r>
  </si>
  <si>
    <t>5'' x 1/4 kitt Brand          Rs 150</t>
  </si>
  <si>
    <t>Hinges 4''</t>
  </si>
  <si>
    <r>
      <rPr>
        <sz val="14"/>
        <color rgb="FF000000"/>
        <rFont val="Calibri"/>
      </rPr>
      <t>4"×3/4,
49 boxes</t>
    </r>
  </si>
  <si>
    <t>-</t>
  </si>
  <si>
    <t>Main Door Stoper</t>
  </si>
  <si>
    <t>RealLife</t>
  </si>
  <si>
    <t>Main Door Lock</t>
  </si>
  <si>
    <t>Godrej</t>
  </si>
  <si>
    <t>Godrej  2100</t>
  </si>
  <si>
    <t>Door magnet bell</t>
  </si>
  <si>
    <t>Dorset</t>
  </si>
  <si>
    <t>Hinge 5"</t>
  </si>
  <si>
    <r>
      <rPr>
        <sz val="14"/>
        <color rgb="FF000000"/>
        <rFont val="Calibri"/>
      </rPr>
      <t>12×7
boxes</t>
    </r>
  </si>
  <si>
    <t>Foram</t>
  </si>
  <si>
    <t>SS
Tower bolt 8''</t>
  </si>
  <si>
    <t>SS
Tower bolt 12''</t>
  </si>
  <si>
    <t>SS
Aldrop 8''</t>
  </si>
  <si>
    <t>King</t>
  </si>
  <si>
    <t>Main Door lock Hafele</t>
  </si>
  <si>
    <t>Haffele</t>
  </si>
  <si>
    <t>Main Door lock body</t>
  </si>
  <si>
    <t>Main Door Handle</t>
  </si>
  <si>
    <t>Main Door Cylinder with key</t>
  </si>
  <si>
    <t>SS Main Door chain</t>
  </si>
  <si>
    <t>Door Eye</t>
  </si>
  <si>
    <t>Old</t>
  </si>
  <si>
    <t>Cylindri cal lock Hafel</t>
  </si>
  <si>
    <t>Magnet Door Catcher</t>
  </si>
  <si>
    <t>Duct Light Driver</t>
  </si>
  <si>
    <t>E</t>
  </si>
  <si>
    <r>
      <rPr>
        <sz val="14"/>
        <color rgb="FF000000"/>
        <rFont val="Calibri"/>
      </rPr>
      <t>63 AMP
4 Pole MCB</t>
    </r>
  </si>
  <si>
    <t>legrand</t>
  </si>
  <si>
    <t>Spike Light</t>
  </si>
  <si>
    <t>Range lite</t>
  </si>
  <si>
    <t>11 new 6 old</t>
  </si>
  <si>
    <t>Anchor 3 pin top 16A</t>
  </si>
  <si>
    <t>Anchor</t>
  </si>
  <si>
    <t>Siemens MS 3
pin box</t>
  </si>
  <si>
    <t>Siemens</t>
  </si>
  <si>
    <t>Digital Pump Controll er</t>
  </si>
  <si>
    <t>Unitech</t>
  </si>
  <si>
    <t>Led Water prooff power supply</t>
  </si>
  <si>
    <t>Led strip Driver 5 Amp</t>
  </si>
  <si>
    <t>Microte k UPS</t>
  </si>
  <si>
    <t>Microte k</t>
  </si>
  <si>
    <t>MCB
Distbibu tion Board</t>
  </si>
  <si>
    <t>Excellen t</t>
  </si>
  <si>
    <t>MCB
Box Enclosu re</t>
  </si>
  <si>
    <t>Nizwa</t>
  </si>
  <si>
    <r>
      <rPr>
        <sz val="14"/>
        <color rgb="FF000000"/>
        <rFont val="Calibri"/>
      </rPr>
      <t>Metal plug 20
Amp 2 Pole</t>
    </r>
  </si>
  <si>
    <t>Jainson</t>
  </si>
  <si>
    <t>MCB 10 KA</t>
  </si>
  <si>
    <t>Benlo</t>
  </si>
  <si>
    <r>
      <rPr>
        <sz val="14"/>
        <color rgb="FF000000"/>
        <rFont val="Calibri"/>
      </rPr>
      <t>RCCB 63A 4
Pole x 300 mA (LT)</t>
    </r>
  </si>
  <si>
    <t>LT</t>
  </si>
  <si>
    <r>
      <rPr>
        <sz val="14"/>
        <color rgb="FF000000"/>
        <rFont val="Calibri"/>
      </rPr>
      <t>MCB M.S.
Box</t>
    </r>
  </si>
  <si>
    <r>
      <rPr>
        <sz val="14"/>
        <color rgb="FF000000"/>
        <rFont val="Calibri"/>
      </rPr>
      <t>MCCB 100A 4
Pole 10 kA</t>
    </r>
  </si>
  <si>
    <t>Fire Extingush er ABC Type</t>
  </si>
  <si>
    <t>Safex</t>
  </si>
  <si>
    <t>F</t>
  </si>
  <si>
    <t>Fire Extingush er CO2</t>
  </si>
  <si>
    <t xml:space="preserve">Black Office Chair </t>
  </si>
  <si>
    <t>(-)</t>
  </si>
  <si>
    <t xml:space="preserve"> </t>
  </si>
  <si>
    <t>good</t>
  </si>
  <si>
    <t xml:space="preserve">Blue Office Chair </t>
  </si>
  <si>
    <t>Request From Facility , Shifted to Axis Site</t>
  </si>
  <si>
    <t xml:space="preserve">Brown Office Chair </t>
  </si>
  <si>
    <t xml:space="preserve">Visitor Chair </t>
  </si>
  <si>
    <t>Office Chair (White)</t>
  </si>
  <si>
    <t>Dining Chairs (Green and Brown)</t>
  </si>
  <si>
    <t xml:space="preserve">Bar Stool Chair </t>
  </si>
  <si>
    <t xml:space="preserve">White Table </t>
  </si>
  <si>
    <t xml:space="preserve">6 was in stock 1 came from merac </t>
  </si>
  <si>
    <t xml:space="preserve">Brown Table </t>
  </si>
  <si>
    <t>5-Seater Sofa (Black, Tufted Velvet)</t>
  </si>
  <si>
    <t>5-Seater Sofa (White Leather)</t>
  </si>
  <si>
    <t>5-Seater Sofa (Beige Fabric)</t>
  </si>
  <si>
    <t>3-Seater Sofa (White Leather)</t>
  </si>
  <si>
    <t>1-Seater Sofa Chair (White Leather)</t>
  </si>
  <si>
    <t>Pouf (Mint Colour)</t>
  </si>
  <si>
    <t>Cream Color Pillow</t>
  </si>
  <si>
    <t>Single-Door (Medium Size) Refrigerator</t>
  </si>
  <si>
    <t xml:space="preserve">Not In Working Condition </t>
  </si>
  <si>
    <t>bad</t>
  </si>
  <si>
    <t>Single-Door Mini Refrigerator</t>
  </si>
  <si>
    <t>Mini Refrigerator</t>
  </si>
  <si>
    <t xml:space="preserve">Standy  </t>
  </si>
  <si>
    <t>Queue Manager</t>
  </si>
  <si>
    <t>Magazine Rack / Brochure Holder</t>
  </si>
  <si>
    <t xml:space="preserve">Wodden Standy </t>
  </si>
  <si>
    <t xml:space="preserve">Black Center Table (single) </t>
  </si>
  <si>
    <t xml:space="preserve">Glass Center Table </t>
  </si>
  <si>
    <t xml:space="preserve">Black Center table </t>
  </si>
  <si>
    <t>Mint Color Chair</t>
  </si>
  <si>
    <t xml:space="preserve">Balck Center Table (single) </t>
  </si>
  <si>
    <t xml:space="preserve">Wooden Sofa </t>
  </si>
  <si>
    <t xml:space="preserve">Sofa Chair </t>
  </si>
  <si>
    <t>Bar Stool Chair (Blue)</t>
  </si>
  <si>
    <t xml:space="preserve">1 Seater Sofa </t>
  </si>
  <si>
    <t xml:space="preserve">2 Seater Sofa </t>
  </si>
  <si>
    <t xml:space="preserve">4 Seater Sofa orange </t>
  </si>
  <si>
    <t xml:space="preserve">2 Seater Sofa orange </t>
  </si>
  <si>
    <t xml:space="preserve">Wooden Drawers </t>
  </si>
  <si>
    <t xml:space="preserve">1 Seater Sofa (gray) </t>
  </si>
  <si>
    <t xml:space="preserve">Center Table </t>
  </si>
  <si>
    <t xml:space="preserve">Spin wheel </t>
  </si>
  <si>
    <t xml:space="preserve">Pouf (Black) </t>
  </si>
  <si>
    <t>Plastic Chair</t>
  </si>
  <si>
    <t>For New Caller , Shifted to Merac Site</t>
  </si>
  <si>
    <t>Geyser</t>
  </si>
  <si>
    <t>Racold</t>
  </si>
  <si>
    <t>3 litre white</t>
  </si>
  <si>
    <t>G</t>
  </si>
  <si>
    <t>Exhust fan 6''</t>
  </si>
  <si>
    <t>Nippon</t>
  </si>
  <si>
    <t>Exhust fan 9''</t>
  </si>
  <si>
    <t>Gyser Recold 3 Ltr.</t>
  </si>
  <si>
    <t>Masking Tape 1''</t>
  </si>
  <si>
    <t>Roll</t>
  </si>
  <si>
    <t>Chamda n Gold</t>
  </si>
  <si>
    <t>Exhust Fan 9''
x 9''</t>
  </si>
  <si>
    <t>RR fans</t>
  </si>
  <si>
    <r>
      <rPr>
        <sz val="14"/>
        <color rgb="FF000000"/>
        <rFont val="Calibri"/>
      </rPr>
      <t>Exhust Fan 7''
x 7''</t>
    </r>
  </si>
  <si>
    <r>
      <rPr>
        <sz val="14"/>
        <color rgb="FF000000"/>
        <rFont val="Calibri"/>
      </rPr>
      <t>RR
Fans</t>
    </r>
  </si>
  <si>
    <t>Bed room handle</t>
  </si>
  <si>
    <t>Neki</t>
  </si>
  <si>
    <t>Godrej 900/SET</t>
  </si>
  <si>
    <t>H</t>
  </si>
  <si>
    <t>With Key cylinder</t>
  </si>
  <si>
    <t>Natts</t>
  </si>
  <si>
    <t>Without Key cylinder</t>
  </si>
  <si>
    <t>600 pp</t>
  </si>
  <si>
    <r>
      <rPr>
        <sz val="14"/>
        <color rgb="FF000000"/>
        <rFont val="Calibri"/>
      </rPr>
      <t>Screw 38
x 8</t>
    </r>
  </si>
  <si>
    <t>Pkt.</t>
  </si>
  <si>
    <t>35 boxes</t>
  </si>
  <si>
    <t>Omni</t>
  </si>
  <si>
    <t>New packed screws stainless steel</t>
  </si>
  <si>
    <t>992 per box</t>
  </si>
  <si>
    <t>225if one box qty is 100 then 2.25*100 =225 per box</t>
  </si>
  <si>
    <t>Bib cock</t>
  </si>
  <si>
    <t>Tadi 9"</t>
  </si>
  <si>
    <t>Tadi 7"</t>
  </si>
  <si>
    <t>Double Nipple</t>
  </si>
  <si>
    <t>Anchor Fastner 4'' x
5mm</t>
  </si>
  <si>
    <r>
      <rPr>
        <sz val="14"/>
        <color rgb="FF000000"/>
        <rFont val="Calibri"/>
      </rPr>
      <t>Anchor Fastner 4'' x
10mm</t>
    </r>
  </si>
  <si>
    <r>
      <rPr>
        <sz val="14"/>
        <color rgb="FF000000"/>
        <rFont val="Calibri"/>
      </rPr>
      <t>Anchor Fastner 6'' x
12mm</t>
    </r>
  </si>
  <si>
    <t>SS
Screw 8
x 50</t>
  </si>
  <si>
    <t>SS
Screw 100 x
10</t>
  </si>
  <si>
    <t>Tapperd Screw</t>
  </si>
  <si>
    <t>UP &amp; Down Light</t>
  </si>
  <si>
    <t>Rayz</t>
  </si>
  <si>
    <t>~150 per piece</t>
  </si>
  <si>
    <t>L</t>
  </si>
  <si>
    <t>Led Strip Profile</t>
  </si>
  <si>
    <t>Apollo Series</t>
  </si>
  <si>
    <r>
      <rPr>
        <sz val="14"/>
        <color rgb="FF000000"/>
        <rFont val="Calibri"/>
      </rPr>
      <t>LED
Strip Light Chock 6 W</t>
    </r>
  </si>
  <si>
    <t>LA</t>
  </si>
  <si>
    <r>
      <rPr>
        <sz val="14"/>
        <color rgb="FF000000"/>
        <rFont val="Calibri"/>
      </rPr>
      <t>LED
Strip Light Chock 144 W</t>
    </r>
  </si>
  <si>
    <r>
      <rPr>
        <sz val="14"/>
        <color rgb="FF000000"/>
        <rFont val="Calibri"/>
      </rPr>
      <t>LED
Strip Light Chock Big size</t>
    </r>
  </si>
  <si>
    <r>
      <rPr>
        <sz val="14"/>
        <color rgb="FF000000"/>
        <rFont val="Calibri"/>
      </rPr>
      <t>LED
power supply</t>
    </r>
  </si>
  <si>
    <r>
      <rPr>
        <sz val="14"/>
        <color rgb="FF000000"/>
        <rFont val="Calibri"/>
      </rPr>
      <t>118×39
×31</t>
    </r>
  </si>
  <si>
    <t>Led Spot light 16W</t>
  </si>
  <si>
    <t>Up Down Light</t>
  </si>
  <si>
    <t>Spot Light Jaquar 3W</t>
  </si>
  <si>
    <r>
      <rPr>
        <sz val="14"/>
        <color rgb="FF000000"/>
        <rFont val="Calibri"/>
      </rPr>
      <t>LED
Strip Light</t>
    </r>
  </si>
  <si>
    <t>Led strip Driver 3 Amp</t>
  </si>
  <si>
    <t>Led strip Driver 7 Amp</t>
  </si>
  <si>
    <t>Spot Light Big</t>
  </si>
  <si>
    <t>Lafit Light</t>
  </si>
  <si>
    <t>Lafit</t>
  </si>
  <si>
    <t>Connector pipe 2'</t>
  </si>
  <si>
    <t>P</t>
  </si>
  <si>
    <t>Connector pipe 1 Miter</t>
  </si>
  <si>
    <r>
      <rPr>
        <sz val="14"/>
        <color rgb="FF000000"/>
        <rFont val="Calibri"/>
      </rPr>
      <t>CP
Extention 1 1/2''</t>
    </r>
  </si>
  <si>
    <r>
      <rPr>
        <sz val="14"/>
        <color rgb="FF000000"/>
        <rFont val="Calibri"/>
      </rPr>
      <t>PVC
Connector pipe 1.5'</t>
    </r>
  </si>
  <si>
    <r>
      <rPr>
        <sz val="14"/>
        <color rgb="FF000000"/>
        <rFont val="Calibri"/>
      </rPr>
      <t>PVC
Connector pipe 1'</t>
    </r>
  </si>
  <si>
    <r>
      <rPr>
        <sz val="14"/>
        <color rgb="FF000000"/>
        <rFont val="Calibri"/>
      </rPr>
      <t>PVC
Buffer 3''</t>
    </r>
  </si>
  <si>
    <t>~30-50</t>
  </si>
  <si>
    <t>Nahani trap jali cp</t>
  </si>
  <si>
    <t>Casted Iron jali</t>
  </si>
  <si>
    <t>Chair Bracket</t>
  </si>
  <si>
    <t>Pair</t>
  </si>
  <si>
    <t>Cp connector</t>
  </si>
  <si>
    <t>Cp extension half</t>
  </si>
  <si>
    <t>CP
Extensio n 1''</t>
  </si>
  <si>
    <r>
      <rPr>
        <sz val="14"/>
        <color rgb="FF000000"/>
        <rFont val="Calibri"/>
      </rPr>
      <t>CP
Extensio n 1  1/2''</t>
    </r>
  </si>
  <si>
    <t>CP
Connect or Pipe 18''</t>
  </si>
  <si>
    <t>CP
Connect or Pipe 12''</t>
  </si>
  <si>
    <t>Ball valve 50mm Suprem e</t>
  </si>
  <si>
    <t>PVC
West coupling</t>
  </si>
  <si>
    <t>UPVC
Flange 9''</t>
  </si>
  <si>
    <t>Old (no need to write)</t>
  </si>
  <si>
    <t>Sink West Couplin g Nirali</t>
  </si>
  <si>
    <t>CP
Double Ext. 1''</t>
  </si>
  <si>
    <t>CP
West Couplin g 5''</t>
  </si>
  <si>
    <t>CP
Copper pipe 24''</t>
  </si>
  <si>
    <t>Parul metal</t>
  </si>
  <si>
    <t>CP
Copper pipe 18''</t>
  </si>
  <si>
    <t>CP
Spreade r Cock</t>
  </si>
  <si>
    <t>Kaveri</t>
  </si>
  <si>
    <r>
      <rPr>
        <sz val="14"/>
        <color rgb="FF000000"/>
        <rFont val="Calibri"/>
      </rPr>
      <t>PVC
Gate Valve Suprem e 1 1/2''</t>
    </r>
  </si>
  <si>
    <t>Brass Gateval ve 1/2''</t>
  </si>
  <si>
    <t>Brass Vertical Check Valve 2''</t>
  </si>
  <si>
    <t>Angle cock</t>
  </si>
  <si>
    <t>Angular stop cock with triangular handle and wall flange</t>
  </si>
  <si>
    <t>S</t>
  </si>
  <si>
    <t>Pillar cock</t>
  </si>
  <si>
    <t>200 mm extension body</t>
  </si>
  <si>
    <t>2950 pp</t>
  </si>
  <si>
    <t>Soap Dish</t>
  </si>
  <si>
    <t>Tissu Paper Holder</t>
  </si>
  <si>
    <r>
      <rPr>
        <sz val="14"/>
        <color rgb="FF000000"/>
        <rFont val="Calibri"/>
      </rPr>
      <t>CP
Extention 1''</t>
    </r>
  </si>
  <si>
    <t>Towel Rod</t>
  </si>
  <si>
    <t>1675 per piece</t>
  </si>
  <si>
    <t>Flush Tank</t>
  </si>
  <si>
    <t>Hero</t>
  </si>
  <si>
    <t>Dirty</t>
  </si>
  <si>
    <r>
      <rPr>
        <sz val="14"/>
        <color rgb="FF000000"/>
        <rFont val="Calibri"/>
      </rPr>
      <t>WC
Jaquar with seat cover</t>
    </r>
  </si>
  <si>
    <t>Concelled Body Divertor part</t>
  </si>
  <si>
    <t>Bottle trap</t>
  </si>
  <si>
    <t>Bottle trap pipe</t>
  </si>
  <si>
    <t>Without seat cover toilet seat</t>
  </si>
  <si>
    <t>1000/2250</t>
  </si>
  <si>
    <t>Flush Valve</t>
  </si>
  <si>
    <r>
      <rPr>
        <sz val="14"/>
        <color rgb="FF000000"/>
        <rFont val="Calibri"/>
      </rPr>
      <t>32 mm
size 100 mm square plate</t>
    </r>
  </si>
  <si>
    <t>3850 per piece</t>
  </si>
  <si>
    <t>Angular stop cock Jaquar 3057P</t>
  </si>
  <si>
    <t>Shower arm Jaquar 477P</t>
  </si>
  <si>
    <t>Bath tub spout Jaquar 429</t>
  </si>
  <si>
    <t>Bottal trap Asco</t>
  </si>
  <si>
    <t>Asco</t>
  </si>
  <si>
    <t>Sink Cock Jaquar 5357</t>
  </si>
  <si>
    <t>Bob Cock Jaquar 15037</t>
  </si>
  <si>
    <t>Singel Lever Partkit Jaquar 15065</t>
  </si>
  <si>
    <t>Piller Cock Jaquar 15021</t>
  </si>
  <si>
    <t>Tile Chokleti colour 117'' x
31''</t>
  </si>
  <si>
    <t>T</t>
  </si>
  <si>
    <r>
      <rPr>
        <sz val="14"/>
        <color rgb="FF000000"/>
        <rFont val="Calibri"/>
      </rPr>
      <t>Tile Chokleti colour 80'' x
31''</t>
    </r>
  </si>
  <si>
    <r>
      <rPr>
        <sz val="14"/>
        <color rgb="FF000000"/>
        <rFont val="Calibri"/>
      </rPr>
      <t>Tile White colour 117'' x
31''</t>
    </r>
  </si>
  <si>
    <r>
      <rPr>
        <sz val="14"/>
        <color rgb="FF000000"/>
        <rFont val="Calibri"/>
      </rPr>
      <t>Black Granite 115'' x
40''</t>
    </r>
  </si>
  <si>
    <r>
      <rPr>
        <sz val="14"/>
        <color rgb="FF000000"/>
        <rFont val="Calibri"/>
      </rPr>
      <t>Black Granite 90'' x
40''</t>
    </r>
  </si>
  <si>
    <r>
      <rPr>
        <sz val="14"/>
        <color rgb="FF000000"/>
        <rFont val="Calibri"/>
      </rPr>
      <t>Offwhite Granite 92'' x
40''</t>
    </r>
  </si>
  <si>
    <r>
      <rPr>
        <sz val="14"/>
        <color rgb="FF000000"/>
        <rFont val="Calibri"/>
      </rPr>
      <t>Grey Colour marble 107'' x
70</t>
    </r>
  </si>
  <si>
    <r>
      <rPr>
        <sz val="14"/>
        <color rgb="FF000000"/>
        <rFont val="Calibri"/>
      </rPr>
      <t>Offwhite Colour marble 105'' x
70</t>
    </r>
  </si>
  <si>
    <r>
      <rPr>
        <sz val="14"/>
        <color rgb="FF000000"/>
        <rFont val="Calibri"/>
      </rPr>
      <t>Cudappa 71'' x
17''</t>
    </r>
  </si>
  <si>
    <r>
      <rPr>
        <sz val="14"/>
        <color rgb="FF000000"/>
        <rFont val="Calibri"/>
      </rPr>
      <t>Cudappa 66'' x
25''</t>
    </r>
  </si>
  <si>
    <r>
      <rPr>
        <sz val="14"/>
        <color rgb="FF000000"/>
        <rFont val="Calibri"/>
      </rPr>
      <t>Cudappa 51'' x
25''</t>
    </r>
  </si>
  <si>
    <r>
      <rPr>
        <sz val="14"/>
        <color rgb="FF000000"/>
        <rFont val="Calibri"/>
      </rPr>
      <t>Cudappa 47'' x
24''</t>
    </r>
  </si>
  <si>
    <r>
      <rPr>
        <sz val="14"/>
        <color rgb="FF000000"/>
        <rFont val="Calibri"/>
      </rPr>
      <t>Cudappa 59'' x
24''</t>
    </r>
  </si>
  <si>
    <r>
      <rPr>
        <sz val="14"/>
        <color rgb="FF000000"/>
        <rFont val="Calibri"/>
      </rPr>
      <t>Cudappa 31'' x
19''</t>
    </r>
  </si>
  <si>
    <r>
      <rPr>
        <sz val="14"/>
        <color rgb="FF000000"/>
        <rFont val="Calibri"/>
      </rPr>
      <t>Cudappa 32'' x
19''</t>
    </r>
  </si>
  <si>
    <r>
      <rPr>
        <sz val="14"/>
        <color rgb="FF000000"/>
        <rFont val="Calibri"/>
      </rPr>
      <t>Cudappa 41'' x
25''</t>
    </r>
  </si>
  <si>
    <r>
      <rPr>
        <sz val="14"/>
        <color rgb="FF000000"/>
        <rFont val="Calibri"/>
      </rPr>
      <t>PVC
Pipe 6''
x 3 Mtr.</t>
    </r>
  </si>
  <si>
    <t>CP
ElBow 1''</t>
  </si>
  <si>
    <t>Office porter cabin 30x10x 8</t>
  </si>
  <si>
    <t> </t>
  </si>
  <si>
    <t>old</t>
  </si>
  <si>
    <t>BA</t>
  </si>
  <si>
    <t>10000
L water tanker</t>
  </si>
  <si>
    <t>Sintex</t>
  </si>
  <si>
    <t>7500 L
water tanker</t>
  </si>
  <si>
    <t>Sarita</t>
  </si>
  <si>
    <t>5000 L
water tanker</t>
  </si>
  <si>
    <t>Security cabin</t>
  </si>
  <si>
    <t>Toilet cabin</t>
  </si>
  <si>
    <r>
      <rPr>
        <sz val="10"/>
        <color rgb="FF000000"/>
        <rFont val="Times New Roman"/>
      </rPr>
      <t>12×7
boxes</t>
    </r>
  </si>
  <si>
    <t>Metal plug 20
Amp 2 Pole</t>
  </si>
  <si>
    <t>RCCB 63A 4
Pole x 300 mA (LT)</t>
  </si>
  <si>
    <t>MCB M.S.
Box</t>
  </si>
  <si>
    <t>MCCB 100A 4
Pole 10 kA</t>
  </si>
  <si>
    <t>packed</t>
  </si>
  <si>
    <t xml:space="preserve">Lafit Led Track Light 50 W </t>
  </si>
  <si>
    <t xml:space="preserve">Old </t>
  </si>
  <si>
    <t>PVC
Gate Valve Suprem e 1 1/2''</t>
  </si>
  <si>
    <t>PVC
Pipe 6''
x 3 Mtr.</t>
  </si>
  <si>
    <t>SF</t>
  </si>
  <si>
    <t>Exhust Fan 7''
x 7''</t>
  </si>
  <si>
    <t>Artificia l marble 4×8 ft</t>
  </si>
  <si>
    <t>White marbel pottochi no (in 11th floor ho)</t>
  </si>
  <si>
    <t>Irish Brown Marble
5.5x4 ft (in 11th floor ho)</t>
  </si>
  <si>
    <t>Tile White colour 117'' x
31''</t>
  </si>
  <si>
    <t>Black Granite 115'' x
40''</t>
  </si>
  <si>
    <t>Offwhite Granite 92'' x
40''</t>
  </si>
  <si>
    <t>Grey Colour marble 107'' x
70</t>
  </si>
  <si>
    <t>Offwhite Colour marble 105'' x
70</t>
  </si>
  <si>
    <t>Cudappa 71'' x
17''</t>
  </si>
  <si>
    <t>Cudappa 51'' x
25''</t>
  </si>
  <si>
    <t>Cudappa 47'' x
24''</t>
  </si>
  <si>
    <t>Sum of Inventory value</t>
  </si>
  <si>
    <t>Condition</t>
  </si>
  <si>
    <t>Material</t>
  </si>
  <si>
    <t>(blank)</t>
  </si>
  <si>
    <t>Grand Total</t>
  </si>
  <si>
    <t>Key</t>
  </si>
  <si>
    <t>B(taps, faucets, basins)</t>
  </si>
  <si>
    <t>Doors, handles, locks, hinges</t>
  </si>
  <si>
    <t>E (MCBs, switchboards, wiring)</t>
  </si>
  <si>
    <t>F(Chairs,Tables,Sofas)</t>
  </si>
  <si>
    <t>H (brackets, screws)</t>
  </si>
  <si>
    <t>L (LEDs, tube lights, downlights)</t>
  </si>
  <si>
    <t>S(toilets, flushes, bottle traps)</t>
  </si>
  <si>
    <t>SF (fire extinguishers, exhaust fans)</t>
  </si>
  <si>
    <t>Tmaterials</t>
  </si>
  <si>
    <t>(NOTE: MRP has been taken for F)</t>
  </si>
  <si>
    <t>Summary</t>
  </si>
  <si>
    <t>Inventory Value</t>
  </si>
  <si>
    <t>Bathroom fittings (taps, faucets, basins)</t>
  </si>
  <si>
    <t>Bigger Appliances</t>
  </si>
  <si>
    <t>SS Sink 20'' x
17''</t>
  </si>
  <si>
    <t>B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</si>
</sst>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0"/>
      <color rgb="FF000000"/>
      <name val="Arial"/>
      <scheme val="minor"/>
    </font>
    <font>
      <sz val="14"/>
      <name val="Calibri"/>
    </font>
    <font>
      <sz val="14"/>
      <color rgb="FF000000"/>
      <name val="Calibri"/>
    </font>
    <font>
      <b/>
      <sz val="14"/>
      <name val="Calibri"/>
    </font>
    <font>
      <b/>
      <sz val="14"/>
      <color rgb="FF000000"/>
      <name val="Calibri"/>
    </font>
    <font>
      <b/>
      <sz val="14"/>
      <color rgb="FFFF0000"/>
      <name val="Calibri"/>
    </font>
    <font>
      <sz val="12"/>
      <color rgb="FF000000"/>
      <name val="Calibri"/>
    </font>
    <font>
      <sz val="14"/>
      <color rgb="FF000000"/>
      <name val="Times New Roman"/>
    </font>
    <font>
      <sz val="14"/>
      <color rgb="FF202124"/>
      <name val="Roboto"/>
    </font>
    <font>
      <sz val="12"/>
      <name val="Calibri"/>
    </font>
    <font>
      <sz val="10"/>
      <color rgb="FF000000"/>
      <name val="Times New Roman"/>
    </font>
    <font>
      <sz val="16"/>
      <color rgb="FF000000"/>
      <name val="Times New Roman"/>
    </font>
    <font>
      <b/>
      <sz val="12"/>
      <color rgb="FF000000"/>
      <name val="Times New Roman"/>
    </font>
    <font>
      <sz val="12"/>
      <color rgb="FF000000"/>
      <name val="Times New Roman"/>
    </font>
    <font>
      <sz val="12"/>
      <color rgb="FF202124"/>
      <name val="Roboto"/>
    </font>
  </fonts>
  <fills count="4">
    <fill>
      <patternFill patternType="none"/>
    </fill>
    <fill>
      <patternFill patternType="gray125"/>
    </fill>
    <fill>
      <patternFill patternType="solid">
        <fgColor rgb="FFF0F0F0"/>
        <bgColor rgb="FFF0F0F0"/>
      </patternFill>
    </fill>
    <fill>
      <patternFill patternType="solid">
        <fgColor rgb="FFFFFF00"/>
        <bgColor rgb="FFFFFF00"/>
      </patternFill>
    </fill>
  </fills>
  <borders count="13">
    <border>
      <left/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</borders>
  <cellStyleXfs count="1">
    <xf numFmtId="0" fontId="0" fillId="0" borderId="0"/>
  </cellStyleXfs>
  <cellXfs count="59">
    <xf numFmtId="0" fontId="0" fillId="0" borderId="0" xfId="0" applyAlignment="1">
      <alignment horizontal="left" vertical="top"/>
    </xf>
    <xf numFmtId="0" fontId="1" fillId="2" borderId="1" xfId="0" applyFont="1" applyFill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1" fontId="2" fillId="0" borderId="2" xfId="0" applyNumberFormat="1" applyFont="1" applyBorder="1" applyAlignment="1">
      <alignment horizontal="center" vertical="center" shrinkToFit="1"/>
    </xf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4" fontId="4" fillId="0" borderId="2" xfId="0" applyNumberFormat="1" applyFont="1" applyBorder="1" applyAlignment="1">
      <alignment horizontal="center" vertical="center"/>
    </xf>
    <xf numFmtId="2" fontId="2" fillId="0" borderId="2" xfId="0" applyNumberFormat="1" applyFont="1" applyBorder="1" applyAlignment="1">
      <alignment horizontal="center" vertical="center"/>
    </xf>
    <xf numFmtId="3" fontId="4" fillId="0" borderId="2" xfId="0" applyNumberFormat="1" applyFont="1" applyBorder="1" applyAlignment="1">
      <alignment horizontal="center" vertical="center"/>
    </xf>
    <xf numFmtId="4" fontId="2" fillId="0" borderId="2" xfId="0" applyNumberFormat="1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1" fontId="2" fillId="0" borderId="5" xfId="0" applyNumberFormat="1" applyFont="1" applyBorder="1" applyAlignment="1">
      <alignment horizontal="center" vertical="center" shrinkToFit="1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6" fillId="2" borderId="7" xfId="0" applyFont="1" applyFill="1" applyBorder="1" applyAlignment="1">
      <alignment horizontal="left" vertical="top"/>
    </xf>
    <xf numFmtId="0" fontId="7" fillId="0" borderId="2" xfId="0" applyFont="1" applyBorder="1" applyAlignment="1">
      <alignment horizontal="center" vertical="center" wrapText="1"/>
    </xf>
    <xf numFmtId="0" fontId="7" fillId="0" borderId="8" xfId="0" applyFont="1" applyBorder="1" applyAlignment="1">
      <alignment horizontal="left" vertical="top"/>
    </xf>
    <xf numFmtId="0" fontId="8" fillId="0" borderId="9" xfId="0" applyFont="1" applyBorder="1" applyAlignment="1">
      <alignment horizontal="left" vertical="top"/>
    </xf>
    <xf numFmtId="0" fontId="1" fillId="2" borderId="7" xfId="0" applyFont="1" applyFill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 wrapText="1"/>
    </xf>
    <xf numFmtId="0" fontId="7" fillId="0" borderId="8" xfId="0" applyFont="1" applyBorder="1" applyAlignment="1">
      <alignment horizontal="center" vertical="center" wrapText="1"/>
    </xf>
    <xf numFmtId="0" fontId="7" fillId="0" borderId="11" xfId="0" applyFont="1" applyBorder="1" applyAlignment="1">
      <alignment horizontal="left" vertical="top"/>
    </xf>
    <xf numFmtId="0" fontId="2" fillId="0" borderId="8" xfId="0" applyFont="1" applyBorder="1" applyAlignment="1">
      <alignment horizontal="center" vertical="center"/>
    </xf>
    <xf numFmtId="0" fontId="9" fillId="2" borderId="7" xfId="0" applyFont="1" applyFill="1" applyBorder="1" applyAlignment="1">
      <alignment horizontal="left" vertical="top" wrapText="1"/>
    </xf>
    <xf numFmtId="0" fontId="10" fillId="0" borderId="0" xfId="0" applyFont="1" applyAlignment="1">
      <alignment horizontal="left" vertical="top"/>
    </xf>
    <xf numFmtId="0" fontId="11" fillId="0" borderId="6" xfId="0" applyFont="1" applyBorder="1" applyAlignment="1">
      <alignment horizontal="left" vertical="top"/>
    </xf>
    <xf numFmtId="0" fontId="10" fillId="0" borderId="5" xfId="0" applyFont="1" applyBorder="1" applyAlignment="1">
      <alignment horizontal="left" vertical="top"/>
    </xf>
    <xf numFmtId="0" fontId="10" fillId="0" borderId="6" xfId="0" applyFont="1" applyBorder="1" applyAlignment="1">
      <alignment horizontal="left" vertical="top"/>
    </xf>
    <xf numFmtId="0" fontId="7" fillId="0" borderId="5" xfId="0" applyFont="1" applyBorder="1" applyAlignment="1">
      <alignment horizontal="left" vertical="top"/>
    </xf>
    <xf numFmtId="0" fontId="10" fillId="0" borderId="12" xfId="0" applyFont="1" applyBorder="1" applyAlignment="1">
      <alignment horizontal="left" vertical="top"/>
    </xf>
    <xf numFmtId="0" fontId="7" fillId="0" borderId="9" xfId="0" applyFont="1" applyBorder="1" applyAlignment="1">
      <alignment horizontal="left" vertical="top"/>
    </xf>
    <xf numFmtId="0" fontId="10" fillId="0" borderId="9" xfId="0" applyFont="1" applyBorder="1" applyAlignment="1">
      <alignment horizontal="left" vertical="top"/>
    </xf>
    <xf numFmtId="0" fontId="10" fillId="0" borderId="10" xfId="0" applyFont="1" applyBorder="1" applyAlignment="1">
      <alignment horizontal="left" vertical="top"/>
    </xf>
    <xf numFmtId="0" fontId="12" fillId="0" borderId="0" xfId="0" applyFont="1" applyAlignment="1">
      <alignment horizontal="left" vertical="top"/>
    </xf>
    <xf numFmtId="0" fontId="11" fillId="0" borderId="0" xfId="0" applyFont="1" applyAlignment="1">
      <alignment horizontal="left" vertical="top"/>
    </xf>
    <xf numFmtId="0" fontId="7" fillId="0" borderId="2" xfId="0" applyFont="1" applyBorder="1" applyAlignment="1">
      <alignment horizontal="left" vertical="top"/>
    </xf>
    <xf numFmtId="0" fontId="13" fillId="0" borderId="2" xfId="0" applyFont="1" applyBorder="1" applyAlignment="1">
      <alignment horizontal="left" vertical="top"/>
    </xf>
    <xf numFmtId="0" fontId="10" fillId="0" borderId="2" xfId="0" applyFont="1" applyBorder="1" applyAlignment="1">
      <alignment horizontal="left" vertical="top"/>
    </xf>
    <xf numFmtId="0" fontId="14" fillId="0" borderId="2" xfId="0" applyFont="1" applyBorder="1" applyAlignment="1">
      <alignment horizontal="left" vertical="top"/>
    </xf>
    <xf numFmtId="3" fontId="10" fillId="0" borderId="2" xfId="0" applyNumberFormat="1" applyFont="1" applyBorder="1" applyAlignment="1">
      <alignment horizontal="left" vertical="top"/>
    </xf>
    <xf numFmtId="0" fontId="1" fillId="2" borderId="8" xfId="0" applyFont="1" applyFill="1" applyBorder="1" applyAlignment="1">
      <alignment horizontal="center" vertical="center" wrapText="1"/>
    </xf>
    <xf numFmtId="0" fontId="1" fillId="2" borderId="10" xfId="0" applyFont="1" applyFill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0" fontId="6" fillId="2" borderId="10" xfId="0" applyFont="1" applyFill="1" applyBorder="1" applyAlignment="1">
      <alignment horizontal="left" vertical="top"/>
    </xf>
    <xf numFmtId="0" fontId="9" fillId="2" borderId="10" xfId="0" applyFont="1" applyFill="1" applyBorder="1" applyAlignment="1">
      <alignment horizontal="left"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1" Type="http://schemas.openxmlformats.org/officeDocument/2006/relationships/image" Target="../media/image21.jpg"/><Relationship Id="rId42" Type="http://schemas.openxmlformats.org/officeDocument/2006/relationships/image" Target="../media/image42.jpg"/><Relationship Id="rId63" Type="http://schemas.openxmlformats.org/officeDocument/2006/relationships/image" Target="../media/image63.jpg"/><Relationship Id="rId84" Type="http://schemas.openxmlformats.org/officeDocument/2006/relationships/image" Target="../media/image84.jpg"/><Relationship Id="rId138" Type="http://schemas.openxmlformats.org/officeDocument/2006/relationships/image" Target="../media/image138.jpg"/><Relationship Id="rId159" Type="http://schemas.openxmlformats.org/officeDocument/2006/relationships/image" Target="../media/image159.jpg"/><Relationship Id="rId170" Type="http://schemas.openxmlformats.org/officeDocument/2006/relationships/image" Target="../media/image170.jpg"/><Relationship Id="rId191" Type="http://schemas.openxmlformats.org/officeDocument/2006/relationships/image" Target="../media/image191.jpg"/><Relationship Id="rId107" Type="http://schemas.openxmlformats.org/officeDocument/2006/relationships/image" Target="../media/image107.png"/><Relationship Id="rId11" Type="http://schemas.openxmlformats.org/officeDocument/2006/relationships/image" Target="../media/image11.jpg"/><Relationship Id="rId32" Type="http://schemas.openxmlformats.org/officeDocument/2006/relationships/image" Target="../media/image32.jpg"/><Relationship Id="rId53" Type="http://schemas.openxmlformats.org/officeDocument/2006/relationships/image" Target="../media/image53.jpg"/><Relationship Id="rId74" Type="http://schemas.openxmlformats.org/officeDocument/2006/relationships/image" Target="../media/image74.jpg"/><Relationship Id="rId128" Type="http://schemas.openxmlformats.org/officeDocument/2006/relationships/image" Target="../media/image128.jpg"/><Relationship Id="rId149" Type="http://schemas.openxmlformats.org/officeDocument/2006/relationships/image" Target="../media/image149.jpg"/><Relationship Id="rId5" Type="http://schemas.openxmlformats.org/officeDocument/2006/relationships/image" Target="../media/image5.jp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181" Type="http://schemas.openxmlformats.org/officeDocument/2006/relationships/image" Target="../media/image181.jpg"/><Relationship Id="rId22" Type="http://schemas.openxmlformats.org/officeDocument/2006/relationships/image" Target="../media/image22.jpg"/><Relationship Id="rId43" Type="http://schemas.openxmlformats.org/officeDocument/2006/relationships/image" Target="../media/image43.jpg"/><Relationship Id="rId64" Type="http://schemas.openxmlformats.org/officeDocument/2006/relationships/image" Target="../media/image64.jpg"/><Relationship Id="rId118" Type="http://schemas.openxmlformats.org/officeDocument/2006/relationships/image" Target="../media/image118.jpg"/><Relationship Id="rId139" Type="http://schemas.openxmlformats.org/officeDocument/2006/relationships/image" Target="../media/image139.jp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171" Type="http://schemas.openxmlformats.org/officeDocument/2006/relationships/image" Target="../media/image171.jpg"/><Relationship Id="rId192" Type="http://schemas.openxmlformats.org/officeDocument/2006/relationships/image" Target="../media/image192.jpg"/><Relationship Id="rId12" Type="http://schemas.openxmlformats.org/officeDocument/2006/relationships/image" Target="../media/image12.jpg"/><Relationship Id="rId33" Type="http://schemas.openxmlformats.org/officeDocument/2006/relationships/image" Target="../media/image33.jpg"/><Relationship Id="rId108" Type="http://schemas.openxmlformats.org/officeDocument/2006/relationships/image" Target="../media/image108.jpg"/><Relationship Id="rId129" Type="http://schemas.openxmlformats.org/officeDocument/2006/relationships/image" Target="../media/image129.jpg"/><Relationship Id="rId54" Type="http://schemas.openxmlformats.org/officeDocument/2006/relationships/image" Target="../media/image54.jpg"/><Relationship Id="rId75" Type="http://schemas.openxmlformats.org/officeDocument/2006/relationships/image" Target="../media/image75.jpg"/><Relationship Id="rId96" Type="http://schemas.openxmlformats.org/officeDocument/2006/relationships/image" Target="../media/image96.jpg"/><Relationship Id="rId140" Type="http://schemas.openxmlformats.org/officeDocument/2006/relationships/image" Target="../media/image140.jpg"/><Relationship Id="rId161" Type="http://schemas.openxmlformats.org/officeDocument/2006/relationships/image" Target="../media/image161.jpg"/><Relationship Id="rId182" Type="http://schemas.openxmlformats.org/officeDocument/2006/relationships/image" Target="../media/image182.jpg"/><Relationship Id="rId6" Type="http://schemas.openxmlformats.org/officeDocument/2006/relationships/image" Target="../media/image6.jpg"/><Relationship Id="rId23" Type="http://schemas.openxmlformats.org/officeDocument/2006/relationships/image" Target="../media/image23.jpg"/><Relationship Id="rId119" Type="http://schemas.openxmlformats.org/officeDocument/2006/relationships/image" Target="../media/image119.jpg"/><Relationship Id="rId44" Type="http://schemas.openxmlformats.org/officeDocument/2006/relationships/image" Target="../media/image44.jpg"/><Relationship Id="rId65" Type="http://schemas.openxmlformats.org/officeDocument/2006/relationships/image" Target="../media/image65.jpg"/><Relationship Id="rId86" Type="http://schemas.openxmlformats.org/officeDocument/2006/relationships/image" Target="../media/image86.jpg"/><Relationship Id="rId130" Type="http://schemas.openxmlformats.org/officeDocument/2006/relationships/image" Target="../media/image130.jpg"/><Relationship Id="rId151" Type="http://schemas.openxmlformats.org/officeDocument/2006/relationships/image" Target="../media/image151.jpg"/><Relationship Id="rId172" Type="http://schemas.openxmlformats.org/officeDocument/2006/relationships/image" Target="../media/image172.jpg"/><Relationship Id="rId193" Type="http://schemas.openxmlformats.org/officeDocument/2006/relationships/image" Target="../media/image193.jpg"/><Relationship Id="rId13" Type="http://schemas.openxmlformats.org/officeDocument/2006/relationships/image" Target="../media/image13.jpg"/><Relationship Id="rId109" Type="http://schemas.openxmlformats.org/officeDocument/2006/relationships/image" Target="../media/image109.png"/><Relationship Id="rId34" Type="http://schemas.openxmlformats.org/officeDocument/2006/relationships/image" Target="../media/image34.jpg"/><Relationship Id="rId50" Type="http://schemas.openxmlformats.org/officeDocument/2006/relationships/image" Target="../media/image50.jpg"/><Relationship Id="rId55" Type="http://schemas.openxmlformats.org/officeDocument/2006/relationships/image" Target="../media/image55.jpg"/><Relationship Id="rId76" Type="http://schemas.openxmlformats.org/officeDocument/2006/relationships/image" Target="../media/image76.jpg"/><Relationship Id="rId97" Type="http://schemas.openxmlformats.org/officeDocument/2006/relationships/image" Target="../media/image97.jpg"/><Relationship Id="rId104" Type="http://schemas.openxmlformats.org/officeDocument/2006/relationships/image" Target="../media/image104.jpg"/><Relationship Id="rId120" Type="http://schemas.openxmlformats.org/officeDocument/2006/relationships/image" Target="../media/image120.jpg"/><Relationship Id="rId125" Type="http://schemas.openxmlformats.org/officeDocument/2006/relationships/image" Target="../media/image125.jpg"/><Relationship Id="rId141" Type="http://schemas.openxmlformats.org/officeDocument/2006/relationships/image" Target="../media/image141.jpg"/><Relationship Id="rId146" Type="http://schemas.openxmlformats.org/officeDocument/2006/relationships/image" Target="../media/image146.jpg"/><Relationship Id="rId167" Type="http://schemas.openxmlformats.org/officeDocument/2006/relationships/image" Target="../media/image167.jpg"/><Relationship Id="rId188" Type="http://schemas.openxmlformats.org/officeDocument/2006/relationships/image" Target="../media/image188.jpg"/><Relationship Id="rId7" Type="http://schemas.openxmlformats.org/officeDocument/2006/relationships/image" Target="../media/image7.jpg"/><Relationship Id="rId71" Type="http://schemas.openxmlformats.org/officeDocument/2006/relationships/image" Target="../media/image71.jpg"/><Relationship Id="rId92" Type="http://schemas.openxmlformats.org/officeDocument/2006/relationships/image" Target="../media/image92.png"/><Relationship Id="rId162" Type="http://schemas.openxmlformats.org/officeDocument/2006/relationships/image" Target="../media/image162.jpg"/><Relationship Id="rId183" Type="http://schemas.openxmlformats.org/officeDocument/2006/relationships/image" Target="../media/image183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4" Type="http://schemas.openxmlformats.org/officeDocument/2006/relationships/image" Target="../media/image24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g"/><Relationship Id="rId110" Type="http://schemas.openxmlformats.org/officeDocument/2006/relationships/image" Target="../media/image110.jpg"/><Relationship Id="rId115" Type="http://schemas.openxmlformats.org/officeDocument/2006/relationships/image" Target="../media/image115.jpg"/><Relationship Id="rId131" Type="http://schemas.openxmlformats.org/officeDocument/2006/relationships/image" Target="../media/image131.jpg"/><Relationship Id="rId136" Type="http://schemas.openxmlformats.org/officeDocument/2006/relationships/image" Target="../media/image136.jpg"/><Relationship Id="rId157" Type="http://schemas.openxmlformats.org/officeDocument/2006/relationships/image" Target="../media/image157.jpg"/><Relationship Id="rId178" Type="http://schemas.openxmlformats.org/officeDocument/2006/relationships/image" Target="../media/image178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52" Type="http://schemas.openxmlformats.org/officeDocument/2006/relationships/image" Target="../media/image152.jpg"/><Relationship Id="rId173" Type="http://schemas.openxmlformats.org/officeDocument/2006/relationships/image" Target="../media/image173.jpg"/><Relationship Id="rId194" Type="http://schemas.openxmlformats.org/officeDocument/2006/relationships/image" Target="../media/image194.jpg"/><Relationship Id="rId19" Type="http://schemas.openxmlformats.org/officeDocument/2006/relationships/image" Target="../media/image19.jpg"/><Relationship Id="rId14" Type="http://schemas.openxmlformats.org/officeDocument/2006/relationships/image" Target="../media/image14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56" Type="http://schemas.openxmlformats.org/officeDocument/2006/relationships/image" Target="../media/image56.jpg"/><Relationship Id="rId77" Type="http://schemas.openxmlformats.org/officeDocument/2006/relationships/image" Target="../media/image77.jpg"/><Relationship Id="rId100" Type="http://schemas.openxmlformats.org/officeDocument/2006/relationships/image" Target="../media/image100.jpg"/><Relationship Id="rId105" Type="http://schemas.openxmlformats.org/officeDocument/2006/relationships/image" Target="../media/image105.jpg"/><Relationship Id="rId126" Type="http://schemas.openxmlformats.org/officeDocument/2006/relationships/image" Target="../media/image126.jpg"/><Relationship Id="rId147" Type="http://schemas.openxmlformats.org/officeDocument/2006/relationships/image" Target="../media/image147.jpg"/><Relationship Id="rId168" Type="http://schemas.openxmlformats.org/officeDocument/2006/relationships/image" Target="../media/image168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93" Type="http://schemas.openxmlformats.org/officeDocument/2006/relationships/image" Target="../media/image93.jpg"/><Relationship Id="rId98" Type="http://schemas.openxmlformats.org/officeDocument/2006/relationships/image" Target="../media/image98.jpg"/><Relationship Id="rId121" Type="http://schemas.openxmlformats.org/officeDocument/2006/relationships/image" Target="../media/image121.jpg"/><Relationship Id="rId142" Type="http://schemas.openxmlformats.org/officeDocument/2006/relationships/image" Target="../media/image142.jpg"/><Relationship Id="rId163" Type="http://schemas.openxmlformats.org/officeDocument/2006/relationships/image" Target="../media/image163.jpg"/><Relationship Id="rId184" Type="http://schemas.openxmlformats.org/officeDocument/2006/relationships/image" Target="../media/image184.jpg"/><Relationship Id="rId189" Type="http://schemas.openxmlformats.org/officeDocument/2006/relationships/image" Target="../media/image189.jpg"/><Relationship Id="rId3" Type="http://schemas.openxmlformats.org/officeDocument/2006/relationships/image" Target="../media/image3.jp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116" Type="http://schemas.openxmlformats.org/officeDocument/2006/relationships/image" Target="../media/image116.jpg"/><Relationship Id="rId137" Type="http://schemas.openxmlformats.org/officeDocument/2006/relationships/image" Target="../media/image137.jpg"/><Relationship Id="rId158" Type="http://schemas.openxmlformats.org/officeDocument/2006/relationships/image" Target="../media/image158.jp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32" Type="http://schemas.openxmlformats.org/officeDocument/2006/relationships/image" Target="../media/image132.jpg"/><Relationship Id="rId153" Type="http://schemas.openxmlformats.org/officeDocument/2006/relationships/image" Target="../media/image153.jpg"/><Relationship Id="rId174" Type="http://schemas.openxmlformats.org/officeDocument/2006/relationships/image" Target="../media/image174.jpg"/><Relationship Id="rId179" Type="http://schemas.openxmlformats.org/officeDocument/2006/relationships/image" Target="../media/image179.jpg"/><Relationship Id="rId190" Type="http://schemas.openxmlformats.org/officeDocument/2006/relationships/image" Target="../media/image190.jpg"/><Relationship Id="rId15" Type="http://schemas.openxmlformats.org/officeDocument/2006/relationships/image" Target="../media/image15.jp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106" Type="http://schemas.openxmlformats.org/officeDocument/2006/relationships/image" Target="../media/image106.png"/><Relationship Id="rId127" Type="http://schemas.openxmlformats.org/officeDocument/2006/relationships/image" Target="../media/image127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78" Type="http://schemas.openxmlformats.org/officeDocument/2006/relationships/image" Target="../media/image78.jpg"/><Relationship Id="rId94" Type="http://schemas.openxmlformats.org/officeDocument/2006/relationships/image" Target="../media/image94.jpg"/><Relationship Id="rId99" Type="http://schemas.openxmlformats.org/officeDocument/2006/relationships/image" Target="../media/image99.jpg"/><Relationship Id="rId101" Type="http://schemas.openxmlformats.org/officeDocument/2006/relationships/image" Target="../media/image101.jpg"/><Relationship Id="rId122" Type="http://schemas.openxmlformats.org/officeDocument/2006/relationships/image" Target="../media/image122.jpg"/><Relationship Id="rId143" Type="http://schemas.openxmlformats.org/officeDocument/2006/relationships/image" Target="../media/image143.jpg"/><Relationship Id="rId148" Type="http://schemas.openxmlformats.org/officeDocument/2006/relationships/image" Target="../media/image148.jpg"/><Relationship Id="rId164" Type="http://schemas.openxmlformats.org/officeDocument/2006/relationships/image" Target="../media/image164.jpg"/><Relationship Id="rId169" Type="http://schemas.openxmlformats.org/officeDocument/2006/relationships/image" Target="../media/image169.jpg"/><Relationship Id="rId185" Type="http://schemas.openxmlformats.org/officeDocument/2006/relationships/image" Target="../media/image185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80" Type="http://schemas.openxmlformats.org/officeDocument/2006/relationships/image" Target="../media/image180.jpg"/><Relationship Id="rId26" Type="http://schemas.openxmlformats.org/officeDocument/2006/relationships/image" Target="../media/image26.jpg"/><Relationship Id="rId47" Type="http://schemas.openxmlformats.org/officeDocument/2006/relationships/image" Target="../media/image47.jpg"/><Relationship Id="rId68" Type="http://schemas.openxmlformats.org/officeDocument/2006/relationships/image" Target="../media/image68.jpg"/><Relationship Id="rId89" Type="http://schemas.openxmlformats.org/officeDocument/2006/relationships/image" Target="../media/image89.jpg"/><Relationship Id="rId112" Type="http://schemas.openxmlformats.org/officeDocument/2006/relationships/image" Target="../media/image112.jpg"/><Relationship Id="rId133" Type="http://schemas.openxmlformats.org/officeDocument/2006/relationships/image" Target="../media/image133.jpg"/><Relationship Id="rId154" Type="http://schemas.openxmlformats.org/officeDocument/2006/relationships/image" Target="../media/image154.jpg"/><Relationship Id="rId175" Type="http://schemas.openxmlformats.org/officeDocument/2006/relationships/image" Target="../media/image175.jpg"/><Relationship Id="rId16" Type="http://schemas.openxmlformats.org/officeDocument/2006/relationships/image" Target="../media/image16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jpg"/><Relationship Id="rId123" Type="http://schemas.openxmlformats.org/officeDocument/2006/relationships/image" Target="../media/image123.jpg"/><Relationship Id="rId144" Type="http://schemas.openxmlformats.org/officeDocument/2006/relationships/image" Target="../media/image144.jpg"/><Relationship Id="rId90" Type="http://schemas.openxmlformats.org/officeDocument/2006/relationships/image" Target="../media/image90.jpg"/><Relationship Id="rId165" Type="http://schemas.openxmlformats.org/officeDocument/2006/relationships/image" Target="../media/image165.png"/><Relationship Id="rId186" Type="http://schemas.openxmlformats.org/officeDocument/2006/relationships/image" Target="../media/image186.jpg"/><Relationship Id="rId27" Type="http://schemas.openxmlformats.org/officeDocument/2006/relationships/image" Target="../media/image27.jp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g"/><Relationship Id="rId134" Type="http://schemas.openxmlformats.org/officeDocument/2006/relationships/image" Target="../media/image134.jpg"/><Relationship Id="rId80" Type="http://schemas.openxmlformats.org/officeDocument/2006/relationships/image" Target="../media/image80.jpg"/><Relationship Id="rId155" Type="http://schemas.openxmlformats.org/officeDocument/2006/relationships/image" Target="../media/image155.jpg"/><Relationship Id="rId176" Type="http://schemas.openxmlformats.org/officeDocument/2006/relationships/image" Target="../media/image176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png"/><Relationship Id="rId124" Type="http://schemas.openxmlformats.org/officeDocument/2006/relationships/image" Target="../media/image124.jpg"/><Relationship Id="rId70" Type="http://schemas.openxmlformats.org/officeDocument/2006/relationships/image" Target="../media/image70.jpg"/><Relationship Id="rId91" Type="http://schemas.openxmlformats.org/officeDocument/2006/relationships/image" Target="../media/image91.jpg"/><Relationship Id="rId145" Type="http://schemas.openxmlformats.org/officeDocument/2006/relationships/image" Target="../media/image145.jpg"/><Relationship Id="rId166" Type="http://schemas.openxmlformats.org/officeDocument/2006/relationships/image" Target="../media/image166.jpg"/><Relationship Id="rId187" Type="http://schemas.openxmlformats.org/officeDocument/2006/relationships/image" Target="../media/image187.jpg"/><Relationship Id="rId1" Type="http://schemas.openxmlformats.org/officeDocument/2006/relationships/image" Target="../media/image1.jp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g"/><Relationship Id="rId60" Type="http://schemas.openxmlformats.org/officeDocument/2006/relationships/image" Target="../media/image60.jpg"/><Relationship Id="rId81" Type="http://schemas.openxmlformats.org/officeDocument/2006/relationships/image" Target="../media/image81.jpg"/><Relationship Id="rId135" Type="http://schemas.openxmlformats.org/officeDocument/2006/relationships/image" Target="../media/image135.jpg"/><Relationship Id="rId156" Type="http://schemas.openxmlformats.org/officeDocument/2006/relationships/image" Target="../media/image156.jpg"/><Relationship Id="rId177" Type="http://schemas.openxmlformats.org/officeDocument/2006/relationships/image" Target="../media/image177.jpg"/><Relationship Id="rId18" Type="http://schemas.openxmlformats.org/officeDocument/2006/relationships/image" Target="../media/image18.jpg"/><Relationship Id="rId39" Type="http://schemas.openxmlformats.org/officeDocument/2006/relationships/image" Target="../media/image39.jp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72.jpg"/><Relationship Id="rId21" Type="http://schemas.openxmlformats.org/officeDocument/2006/relationships/image" Target="../media/image11.jpg"/><Relationship Id="rId42" Type="http://schemas.openxmlformats.org/officeDocument/2006/relationships/image" Target="../media/image132.jpg"/><Relationship Id="rId63" Type="http://schemas.openxmlformats.org/officeDocument/2006/relationships/image" Target="../media/image120.jpg"/><Relationship Id="rId84" Type="http://schemas.openxmlformats.org/officeDocument/2006/relationships/image" Target="../media/image185.jpg"/><Relationship Id="rId138" Type="http://schemas.openxmlformats.org/officeDocument/2006/relationships/image" Target="../media/image143.jpg"/><Relationship Id="rId159" Type="http://schemas.openxmlformats.org/officeDocument/2006/relationships/image" Target="../media/image93.jpg"/><Relationship Id="rId170" Type="http://schemas.openxmlformats.org/officeDocument/2006/relationships/image" Target="../media/image182.jpg"/><Relationship Id="rId191" Type="http://schemas.openxmlformats.org/officeDocument/2006/relationships/image" Target="../media/image196.png"/><Relationship Id="rId205" Type="http://schemas.openxmlformats.org/officeDocument/2006/relationships/image" Target="../media/image210.png"/><Relationship Id="rId107" Type="http://schemas.openxmlformats.org/officeDocument/2006/relationships/image" Target="../media/image66.jpg"/><Relationship Id="rId11" Type="http://schemas.openxmlformats.org/officeDocument/2006/relationships/image" Target="../media/image177.jpg"/><Relationship Id="rId32" Type="http://schemas.openxmlformats.org/officeDocument/2006/relationships/image" Target="../media/image29.jpg"/><Relationship Id="rId53" Type="http://schemas.openxmlformats.org/officeDocument/2006/relationships/image" Target="../media/image33.jpg"/><Relationship Id="rId74" Type="http://schemas.openxmlformats.org/officeDocument/2006/relationships/image" Target="../media/image43.jpg"/><Relationship Id="rId128" Type="http://schemas.openxmlformats.org/officeDocument/2006/relationships/image" Target="../media/image75.jpg"/><Relationship Id="rId149" Type="http://schemas.openxmlformats.org/officeDocument/2006/relationships/image" Target="../media/image166.jpg"/><Relationship Id="rId5" Type="http://schemas.openxmlformats.org/officeDocument/2006/relationships/image" Target="../media/image174.jpg"/><Relationship Id="rId95" Type="http://schemas.openxmlformats.org/officeDocument/2006/relationships/image" Target="../media/image59.jpg"/><Relationship Id="rId160" Type="http://schemas.openxmlformats.org/officeDocument/2006/relationships/image" Target="../media/image94.jpg"/><Relationship Id="rId181" Type="http://schemas.openxmlformats.org/officeDocument/2006/relationships/image" Target="../media/image107.png"/><Relationship Id="rId22" Type="http://schemas.openxmlformats.org/officeDocument/2006/relationships/image" Target="../media/image181.jpg"/><Relationship Id="rId43" Type="http://schemas.openxmlformats.org/officeDocument/2006/relationships/image" Target="../media/image24.jpg"/><Relationship Id="rId64" Type="http://schemas.openxmlformats.org/officeDocument/2006/relationships/image" Target="../media/image38.jpg"/><Relationship Id="rId118" Type="http://schemas.openxmlformats.org/officeDocument/2006/relationships/image" Target="../media/image157.jpg"/><Relationship Id="rId139" Type="http://schemas.openxmlformats.org/officeDocument/2006/relationships/image" Target="../media/image82.jpg"/><Relationship Id="rId85" Type="http://schemas.openxmlformats.org/officeDocument/2006/relationships/image" Target="../media/image50.jpg"/><Relationship Id="rId150" Type="http://schemas.openxmlformats.org/officeDocument/2006/relationships/image" Target="../media/image147.jpg"/><Relationship Id="rId171" Type="http://schemas.openxmlformats.org/officeDocument/2006/relationships/image" Target="../media/image184.jpg"/><Relationship Id="rId192" Type="http://schemas.openxmlformats.org/officeDocument/2006/relationships/image" Target="../media/image197.png"/><Relationship Id="rId206" Type="http://schemas.openxmlformats.org/officeDocument/2006/relationships/image" Target="../media/image211.png"/><Relationship Id="rId12" Type="http://schemas.openxmlformats.org/officeDocument/2006/relationships/image" Target="../media/image5.jpg"/><Relationship Id="rId33" Type="http://schemas.openxmlformats.org/officeDocument/2006/relationships/image" Target="../media/image30.jpg"/><Relationship Id="rId108" Type="http://schemas.openxmlformats.org/officeDocument/2006/relationships/image" Target="../media/image189.jpg"/><Relationship Id="rId129" Type="http://schemas.openxmlformats.org/officeDocument/2006/relationships/image" Target="../media/image163.jpg"/><Relationship Id="rId54" Type="http://schemas.openxmlformats.org/officeDocument/2006/relationships/image" Target="../media/image34.jpg"/><Relationship Id="rId75" Type="http://schemas.openxmlformats.org/officeDocument/2006/relationships/image" Target="../media/image45.jpg"/><Relationship Id="rId96" Type="http://schemas.openxmlformats.org/officeDocument/2006/relationships/image" Target="../media/image139.jpg"/><Relationship Id="rId140" Type="http://schemas.openxmlformats.org/officeDocument/2006/relationships/image" Target="../media/image144.jpg"/><Relationship Id="rId161" Type="http://schemas.openxmlformats.org/officeDocument/2006/relationships/image" Target="../media/image95.jpg"/><Relationship Id="rId182" Type="http://schemas.openxmlformats.org/officeDocument/2006/relationships/image" Target="../media/image190.jpg"/><Relationship Id="rId6" Type="http://schemas.openxmlformats.org/officeDocument/2006/relationships/image" Target="../media/image175.jpg"/><Relationship Id="rId23" Type="http://schemas.openxmlformats.org/officeDocument/2006/relationships/image" Target="../media/image12.jpg"/><Relationship Id="rId119" Type="http://schemas.openxmlformats.org/officeDocument/2006/relationships/image" Target="../media/image73.jpg"/><Relationship Id="rId44" Type="http://schemas.openxmlformats.org/officeDocument/2006/relationships/image" Target="../media/image25.jpg"/><Relationship Id="rId65" Type="http://schemas.openxmlformats.org/officeDocument/2006/relationships/image" Target="../media/image39.jpg"/><Relationship Id="rId86" Type="http://schemas.openxmlformats.org/officeDocument/2006/relationships/image" Target="../media/image51.jpg"/><Relationship Id="rId130" Type="http://schemas.openxmlformats.org/officeDocument/2006/relationships/image" Target="../media/image76.jpg"/><Relationship Id="rId151" Type="http://schemas.openxmlformats.org/officeDocument/2006/relationships/image" Target="../media/image167.jpg"/><Relationship Id="rId172" Type="http://schemas.openxmlformats.org/officeDocument/2006/relationships/image" Target="../media/image186.jpg"/><Relationship Id="rId193" Type="http://schemas.openxmlformats.org/officeDocument/2006/relationships/image" Target="../media/image198.png"/><Relationship Id="rId207" Type="http://schemas.openxmlformats.org/officeDocument/2006/relationships/image" Target="../media/image212.png"/><Relationship Id="rId13" Type="http://schemas.openxmlformats.org/officeDocument/2006/relationships/image" Target="../media/image6.jpg"/><Relationship Id="rId109" Type="http://schemas.openxmlformats.org/officeDocument/2006/relationships/image" Target="../media/image67.jpg"/><Relationship Id="rId34" Type="http://schemas.openxmlformats.org/officeDocument/2006/relationships/image" Target="../media/image149.jpg"/><Relationship Id="rId55" Type="http://schemas.openxmlformats.org/officeDocument/2006/relationships/image" Target="../media/image35.jpg"/><Relationship Id="rId76" Type="http://schemas.openxmlformats.org/officeDocument/2006/relationships/image" Target="../media/image46.jpg"/><Relationship Id="rId97" Type="http://schemas.openxmlformats.org/officeDocument/2006/relationships/image" Target="../media/image140.jpg"/><Relationship Id="rId120" Type="http://schemas.openxmlformats.org/officeDocument/2006/relationships/image" Target="../media/image158.jpg"/><Relationship Id="rId141" Type="http://schemas.openxmlformats.org/officeDocument/2006/relationships/image" Target="../media/image145.jpg"/><Relationship Id="rId7" Type="http://schemas.openxmlformats.org/officeDocument/2006/relationships/image" Target="../media/image176.jpg"/><Relationship Id="rId162" Type="http://schemas.openxmlformats.org/officeDocument/2006/relationships/image" Target="../media/image96.jpg"/><Relationship Id="rId183" Type="http://schemas.openxmlformats.org/officeDocument/2006/relationships/image" Target="../media/image188.jpg"/><Relationship Id="rId24" Type="http://schemas.openxmlformats.org/officeDocument/2006/relationships/image" Target="../media/image13.jpg"/><Relationship Id="rId45" Type="http://schemas.openxmlformats.org/officeDocument/2006/relationships/image" Target="../media/image26.jpg"/><Relationship Id="rId66" Type="http://schemas.openxmlformats.org/officeDocument/2006/relationships/image" Target="../media/image40.jpg"/><Relationship Id="rId87" Type="http://schemas.openxmlformats.org/officeDocument/2006/relationships/image" Target="../media/image52.jpg"/><Relationship Id="rId110" Type="http://schemas.openxmlformats.org/officeDocument/2006/relationships/image" Target="../media/image191.jpg"/><Relationship Id="rId131" Type="http://schemas.openxmlformats.org/officeDocument/2006/relationships/image" Target="../media/image164.jpg"/><Relationship Id="rId61" Type="http://schemas.openxmlformats.org/officeDocument/2006/relationships/image" Target="../media/image118.jpg"/><Relationship Id="rId82" Type="http://schemas.openxmlformats.org/officeDocument/2006/relationships/image" Target="../media/image49.jpg"/><Relationship Id="rId152" Type="http://schemas.openxmlformats.org/officeDocument/2006/relationships/image" Target="../media/image168.jpg"/><Relationship Id="rId173" Type="http://schemas.openxmlformats.org/officeDocument/2006/relationships/image" Target="../media/image187.jpg"/><Relationship Id="rId194" Type="http://schemas.openxmlformats.org/officeDocument/2006/relationships/image" Target="../media/image199.png"/><Relationship Id="rId199" Type="http://schemas.openxmlformats.org/officeDocument/2006/relationships/image" Target="../media/image204.png"/><Relationship Id="rId203" Type="http://schemas.openxmlformats.org/officeDocument/2006/relationships/image" Target="../media/image208.png"/><Relationship Id="rId208" Type="http://schemas.openxmlformats.org/officeDocument/2006/relationships/image" Target="../media/image44.jpg"/><Relationship Id="rId19" Type="http://schemas.openxmlformats.org/officeDocument/2006/relationships/image" Target="../media/image9.jpg"/><Relationship Id="rId14" Type="http://schemas.openxmlformats.org/officeDocument/2006/relationships/image" Target="../media/image178.jpg"/><Relationship Id="rId30" Type="http://schemas.openxmlformats.org/officeDocument/2006/relationships/image" Target="../media/image27.jpg"/><Relationship Id="rId35" Type="http://schemas.openxmlformats.org/officeDocument/2006/relationships/image" Target="../media/image18.jpg"/><Relationship Id="rId56" Type="http://schemas.openxmlformats.org/officeDocument/2006/relationships/image" Target="../media/image36.jpg"/><Relationship Id="rId77" Type="http://schemas.openxmlformats.org/officeDocument/2006/relationships/image" Target="../media/image47.jpg"/><Relationship Id="rId100" Type="http://schemas.openxmlformats.org/officeDocument/2006/relationships/image" Target="../media/image62.jpg"/><Relationship Id="rId105" Type="http://schemas.openxmlformats.org/officeDocument/2006/relationships/image" Target="../media/image64.jpg"/><Relationship Id="rId126" Type="http://schemas.openxmlformats.org/officeDocument/2006/relationships/image" Target="../media/image129.jpg"/><Relationship Id="rId147" Type="http://schemas.openxmlformats.org/officeDocument/2006/relationships/image" Target="../media/image87.jpg"/><Relationship Id="rId168" Type="http://schemas.openxmlformats.org/officeDocument/2006/relationships/image" Target="../media/image111.jpg"/><Relationship Id="rId8" Type="http://schemas.openxmlformats.org/officeDocument/2006/relationships/image" Target="../media/image2.jpg"/><Relationship Id="rId51" Type="http://schemas.openxmlformats.org/officeDocument/2006/relationships/image" Target="../media/image31.jpg"/><Relationship Id="rId72" Type="http://schemas.openxmlformats.org/officeDocument/2006/relationships/image" Target="../media/image125.jpg"/><Relationship Id="rId93" Type="http://schemas.openxmlformats.org/officeDocument/2006/relationships/image" Target="../media/image57.jpg"/><Relationship Id="rId98" Type="http://schemas.openxmlformats.org/officeDocument/2006/relationships/image" Target="../media/image60.jpg"/><Relationship Id="rId121" Type="http://schemas.openxmlformats.org/officeDocument/2006/relationships/image" Target="../media/image114.jpg"/><Relationship Id="rId142" Type="http://schemas.openxmlformats.org/officeDocument/2006/relationships/image" Target="../media/image146.jpg"/><Relationship Id="rId163" Type="http://schemas.openxmlformats.org/officeDocument/2006/relationships/image" Target="../media/image97.jpg"/><Relationship Id="rId184" Type="http://schemas.openxmlformats.org/officeDocument/2006/relationships/image" Target="../media/image108.jpg"/><Relationship Id="rId189" Type="http://schemas.openxmlformats.org/officeDocument/2006/relationships/image" Target="../media/image194.jpg"/><Relationship Id="rId3" Type="http://schemas.openxmlformats.org/officeDocument/2006/relationships/image" Target="../media/image172.jpg"/><Relationship Id="rId25" Type="http://schemas.openxmlformats.org/officeDocument/2006/relationships/image" Target="../media/image14.jpg"/><Relationship Id="rId46" Type="http://schemas.openxmlformats.org/officeDocument/2006/relationships/image" Target="../media/image133.jpg"/><Relationship Id="rId67" Type="http://schemas.openxmlformats.org/officeDocument/2006/relationships/image" Target="../media/image41.jpg"/><Relationship Id="rId116" Type="http://schemas.openxmlformats.org/officeDocument/2006/relationships/image" Target="../media/image71.jpg"/><Relationship Id="rId137" Type="http://schemas.openxmlformats.org/officeDocument/2006/relationships/image" Target="../media/image81.jpg"/><Relationship Id="rId158" Type="http://schemas.openxmlformats.org/officeDocument/2006/relationships/image" Target="../media/image92.png"/><Relationship Id="rId20" Type="http://schemas.openxmlformats.org/officeDocument/2006/relationships/image" Target="../media/image10.jpg"/><Relationship Id="rId41" Type="http://schemas.openxmlformats.org/officeDocument/2006/relationships/image" Target="../media/image131.jpg"/><Relationship Id="rId62" Type="http://schemas.openxmlformats.org/officeDocument/2006/relationships/image" Target="../media/image119.jpg"/><Relationship Id="rId83" Type="http://schemas.openxmlformats.org/officeDocument/2006/relationships/image" Target="../media/image183.jpg"/><Relationship Id="rId88" Type="http://schemas.openxmlformats.org/officeDocument/2006/relationships/image" Target="../media/image153.jpg"/><Relationship Id="rId111" Type="http://schemas.openxmlformats.org/officeDocument/2006/relationships/image" Target="../media/image68.jpg"/><Relationship Id="rId132" Type="http://schemas.openxmlformats.org/officeDocument/2006/relationships/image" Target="../media/image77.jpg"/><Relationship Id="rId153" Type="http://schemas.openxmlformats.org/officeDocument/2006/relationships/image" Target="../media/image169.jpg"/><Relationship Id="rId174" Type="http://schemas.openxmlformats.org/officeDocument/2006/relationships/image" Target="../media/image102.jpg"/><Relationship Id="rId179" Type="http://schemas.openxmlformats.org/officeDocument/2006/relationships/image" Target="../media/image105.jpg"/><Relationship Id="rId195" Type="http://schemas.openxmlformats.org/officeDocument/2006/relationships/image" Target="../media/image200.png"/><Relationship Id="rId209" Type="http://schemas.openxmlformats.org/officeDocument/2006/relationships/image" Target="../media/image213.png"/><Relationship Id="rId190" Type="http://schemas.openxmlformats.org/officeDocument/2006/relationships/image" Target="../media/image195.png"/><Relationship Id="rId204" Type="http://schemas.openxmlformats.org/officeDocument/2006/relationships/image" Target="../media/image209.png"/><Relationship Id="rId15" Type="http://schemas.openxmlformats.org/officeDocument/2006/relationships/image" Target="../media/image179.jpg"/><Relationship Id="rId36" Type="http://schemas.openxmlformats.org/officeDocument/2006/relationships/image" Target="../media/image19.jpg"/><Relationship Id="rId57" Type="http://schemas.openxmlformats.org/officeDocument/2006/relationships/image" Target="../media/image115.jpg"/><Relationship Id="rId106" Type="http://schemas.openxmlformats.org/officeDocument/2006/relationships/image" Target="../media/image65.jpg"/><Relationship Id="rId127" Type="http://schemas.openxmlformats.org/officeDocument/2006/relationships/image" Target="../media/image130.jpg"/><Relationship Id="rId10" Type="http://schemas.openxmlformats.org/officeDocument/2006/relationships/image" Target="../media/image4.jpg"/><Relationship Id="rId31" Type="http://schemas.openxmlformats.org/officeDocument/2006/relationships/image" Target="../media/image28.jpg"/><Relationship Id="rId52" Type="http://schemas.openxmlformats.org/officeDocument/2006/relationships/image" Target="../media/image32.jpg"/><Relationship Id="rId73" Type="http://schemas.openxmlformats.org/officeDocument/2006/relationships/image" Target="../media/image150.jpg"/><Relationship Id="rId78" Type="http://schemas.openxmlformats.org/officeDocument/2006/relationships/image" Target="../media/image151.jpg"/><Relationship Id="rId94" Type="http://schemas.openxmlformats.org/officeDocument/2006/relationships/image" Target="../media/image58.jpg"/><Relationship Id="rId99" Type="http://schemas.openxmlformats.org/officeDocument/2006/relationships/image" Target="../media/image61.jpg"/><Relationship Id="rId101" Type="http://schemas.openxmlformats.org/officeDocument/2006/relationships/image" Target="../media/image63.jpg"/><Relationship Id="rId122" Type="http://schemas.openxmlformats.org/officeDocument/2006/relationships/image" Target="../media/image160.jpg"/><Relationship Id="rId143" Type="http://schemas.openxmlformats.org/officeDocument/2006/relationships/image" Target="../media/image83.jpg"/><Relationship Id="rId148" Type="http://schemas.openxmlformats.org/officeDocument/2006/relationships/image" Target="../media/image88.jpg"/><Relationship Id="rId164" Type="http://schemas.openxmlformats.org/officeDocument/2006/relationships/image" Target="../media/image98.jpg"/><Relationship Id="rId169" Type="http://schemas.openxmlformats.org/officeDocument/2006/relationships/image" Target="../media/image113.jpg"/><Relationship Id="rId185" Type="http://schemas.openxmlformats.org/officeDocument/2006/relationships/image" Target="../media/image109.png"/><Relationship Id="rId4" Type="http://schemas.openxmlformats.org/officeDocument/2006/relationships/image" Target="../media/image173.jpg"/><Relationship Id="rId9" Type="http://schemas.openxmlformats.org/officeDocument/2006/relationships/image" Target="../media/image3.jpg"/><Relationship Id="rId180" Type="http://schemas.openxmlformats.org/officeDocument/2006/relationships/image" Target="../media/image106.png"/><Relationship Id="rId26" Type="http://schemas.openxmlformats.org/officeDocument/2006/relationships/image" Target="../media/image15.jpg"/><Relationship Id="rId47" Type="http://schemas.openxmlformats.org/officeDocument/2006/relationships/image" Target="../media/image134.jpg"/><Relationship Id="rId68" Type="http://schemas.openxmlformats.org/officeDocument/2006/relationships/image" Target="../media/image121.jpg"/><Relationship Id="rId89" Type="http://schemas.openxmlformats.org/officeDocument/2006/relationships/image" Target="../media/image53.jpg"/><Relationship Id="rId112" Type="http://schemas.openxmlformats.org/officeDocument/2006/relationships/image" Target="../media/image69.jpg"/><Relationship Id="rId133" Type="http://schemas.openxmlformats.org/officeDocument/2006/relationships/image" Target="../media/image165.png"/><Relationship Id="rId154" Type="http://schemas.openxmlformats.org/officeDocument/2006/relationships/image" Target="../media/image170.jpg"/><Relationship Id="rId175" Type="http://schemas.openxmlformats.org/officeDocument/2006/relationships/image" Target="../media/image103.png"/><Relationship Id="rId196" Type="http://schemas.openxmlformats.org/officeDocument/2006/relationships/image" Target="../media/image201.png"/><Relationship Id="rId200" Type="http://schemas.openxmlformats.org/officeDocument/2006/relationships/image" Target="../media/image205.png"/><Relationship Id="rId16" Type="http://schemas.openxmlformats.org/officeDocument/2006/relationships/image" Target="../media/image7.jpg"/><Relationship Id="rId37" Type="http://schemas.openxmlformats.org/officeDocument/2006/relationships/image" Target="../media/image20.jpg"/><Relationship Id="rId58" Type="http://schemas.openxmlformats.org/officeDocument/2006/relationships/image" Target="../media/image37.jpg"/><Relationship Id="rId79" Type="http://schemas.openxmlformats.org/officeDocument/2006/relationships/image" Target="../media/image152.jpg"/><Relationship Id="rId102" Type="http://schemas.openxmlformats.org/officeDocument/2006/relationships/image" Target="../media/image154.jpg"/><Relationship Id="rId123" Type="http://schemas.openxmlformats.org/officeDocument/2006/relationships/image" Target="../media/image74.jpg"/><Relationship Id="rId144" Type="http://schemas.openxmlformats.org/officeDocument/2006/relationships/image" Target="../media/image84.jpg"/><Relationship Id="rId90" Type="http://schemas.openxmlformats.org/officeDocument/2006/relationships/image" Target="../media/image54.jpg"/><Relationship Id="rId165" Type="http://schemas.openxmlformats.org/officeDocument/2006/relationships/image" Target="../media/image99.jpg"/><Relationship Id="rId186" Type="http://schemas.openxmlformats.org/officeDocument/2006/relationships/image" Target="../media/image159.jpg"/><Relationship Id="rId27" Type="http://schemas.openxmlformats.org/officeDocument/2006/relationships/image" Target="../media/image16.jpg"/><Relationship Id="rId48" Type="http://schemas.openxmlformats.org/officeDocument/2006/relationships/image" Target="../media/image135.jpg"/><Relationship Id="rId69" Type="http://schemas.openxmlformats.org/officeDocument/2006/relationships/image" Target="../media/image122.jpg"/><Relationship Id="rId113" Type="http://schemas.openxmlformats.org/officeDocument/2006/relationships/image" Target="../media/image126.jpg"/><Relationship Id="rId134" Type="http://schemas.openxmlformats.org/officeDocument/2006/relationships/image" Target="../media/image78.jpg"/><Relationship Id="rId80" Type="http://schemas.openxmlformats.org/officeDocument/2006/relationships/image" Target="../media/image48.jpg"/><Relationship Id="rId155" Type="http://schemas.openxmlformats.org/officeDocument/2006/relationships/image" Target="../media/image89.jpg"/><Relationship Id="rId176" Type="http://schemas.openxmlformats.org/officeDocument/2006/relationships/image" Target="../media/image104.jpg"/><Relationship Id="rId197" Type="http://schemas.openxmlformats.org/officeDocument/2006/relationships/image" Target="../media/image202.png"/><Relationship Id="rId201" Type="http://schemas.openxmlformats.org/officeDocument/2006/relationships/image" Target="../media/image206.png"/><Relationship Id="rId17" Type="http://schemas.openxmlformats.org/officeDocument/2006/relationships/image" Target="../media/image8.jpg"/><Relationship Id="rId38" Type="http://schemas.openxmlformats.org/officeDocument/2006/relationships/image" Target="../media/image21.jpg"/><Relationship Id="rId59" Type="http://schemas.openxmlformats.org/officeDocument/2006/relationships/image" Target="../media/image116.jpg"/><Relationship Id="rId103" Type="http://schemas.openxmlformats.org/officeDocument/2006/relationships/image" Target="../media/image156.jpg"/><Relationship Id="rId124" Type="http://schemas.openxmlformats.org/officeDocument/2006/relationships/image" Target="../media/image161.jpg"/><Relationship Id="rId70" Type="http://schemas.openxmlformats.org/officeDocument/2006/relationships/image" Target="../media/image123.jpg"/><Relationship Id="rId91" Type="http://schemas.openxmlformats.org/officeDocument/2006/relationships/image" Target="../media/image55.jpg"/><Relationship Id="rId145" Type="http://schemas.openxmlformats.org/officeDocument/2006/relationships/image" Target="../media/image85.jpg"/><Relationship Id="rId166" Type="http://schemas.openxmlformats.org/officeDocument/2006/relationships/image" Target="../media/image100.jpg"/><Relationship Id="rId187" Type="http://schemas.openxmlformats.org/officeDocument/2006/relationships/image" Target="../media/image110.jpg"/><Relationship Id="rId1" Type="http://schemas.openxmlformats.org/officeDocument/2006/relationships/image" Target="../media/image171.jpg"/><Relationship Id="rId28" Type="http://schemas.openxmlformats.org/officeDocument/2006/relationships/image" Target="../media/image17.jpg"/><Relationship Id="rId49" Type="http://schemas.openxmlformats.org/officeDocument/2006/relationships/image" Target="../media/image137.jpg"/><Relationship Id="rId114" Type="http://schemas.openxmlformats.org/officeDocument/2006/relationships/image" Target="../media/image127.jpg"/><Relationship Id="rId60" Type="http://schemas.openxmlformats.org/officeDocument/2006/relationships/image" Target="../media/image117.jpg"/><Relationship Id="rId81" Type="http://schemas.openxmlformats.org/officeDocument/2006/relationships/image" Target="../media/image112.jpg"/><Relationship Id="rId135" Type="http://schemas.openxmlformats.org/officeDocument/2006/relationships/image" Target="../media/image79.jpg"/><Relationship Id="rId156" Type="http://schemas.openxmlformats.org/officeDocument/2006/relationships/image" Target="../media/image90.jpg"/><Relationship Id="rId177" Type="http://schemas.openxmlformats.org/officeDocument/2006/relationships/image" Target="../media/image155.jpg"/><Relationship Id="rId198" Type="http://schemas.openxmlformats.org/officeDocument/2006/relationships/image" Target="../media/image203.png"/><Relationship Id="rId202" Type="http://schemas.openxmlformats.org/officeDocument/2006/relationships/image" Target="../media/image207.png"/><Relationship Id="rId18" Type="http://schemas.openxmlformats.org/officeDocument/2006/relationships/image" Target="../media/image180.jpg"/><Relationship Id="rId39" Type="http://schemas.openxmlformats.org/officeDocument/2006/relationships/image" Target="../media/image22.jpg"/><Relationship Id="rId50" Type="http://schemas.openxmlformats.org/officeDocument/2006/relationships/image" Target="../media/image138.jpg"/><Relationship Id="rId104" Type="http://schemas.openxmlformats.org/officeDocument/2006/relationships/image" Target="../media/image141.jpg"/><Relationship Id="rId125" Type="http://schemas.openxmlformats.org/officeDocument/2006/relationships/image" Target="../media/image128.jpg"/><Relationship Id="rId146" Type="http://schemas.openxmlformats.org/officeDocument/2006/relationships/image" Target="../media/image86.jpg"/><Relationship Id="rId167" Type="http://schemas.openxmlformats.org/officeDocument/2006/relationships/image" Target="../media/image101.jpg"/><Relationship Id="rId188" Type="http://schemas.openxmlformats.org/officeDocument/2006/relationships/image" Target="../media/image162.jpg"/><Relationship Id="rId71" Type="http://schemas.openxmlformats.org/officeDocument/2006/relationships/image" Target="../media/image124.jpg"/><Relationship Id="rId92" Type="http://schemas.openxmlformats.org/officeDocument/2006/relationships/image" Target="../media/image56.jpg"/><Relationship Id="rId2" Type="http://schemas.openxmlformats.org/officeDocument/2006/relationships/image" Target="../media/image1.jpg"/><Relationship Id="rId29" Type="http://schemas.openxmlformats.org/officeDocument/2006/relationships/image" Target="../media/image148.jpg"/><Relationship Id="rId40" Type="http://schemas.openxmlformats.org/officeDocument/2006/relationships/image" Target="../media/image23.jpg"/><Relationship Id="rId115" Type="http://schemas.openxmlformats.org/officeDocument/2006/relationships/image" Target="../media/image70.jpg"/><Relationship Id="rId136" Type="http://schemas.openxmlformats.org/officeDocument/2006/relationships/image" Target="../media/image80.jpg"/><Relationship Id="rId157" Type="http://schemas.openxmlformats.org/officeDocument/2006/relationships/image" Target="../media/image91.jpg"/><Relationship Id="rId178" Type="http://schemas.openxmlformats.org/officeDocument/2006/relationships/image" Target="../media/image142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47625</xdr:colOff>
      <xdr:row>153</xdr:row>
      <xdr:rowOff>19050</xdr:rowOff>
    </xdr:from>
    <xdr:ext cx="952500" cy="714375"/>
    <xdr:pic>
      <xdr:nvPicPr>
        <xdr:cNvPr id="2" name="image1.jp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371475</xdr:colOff>
      <xdr:row>157</xdr:row>
      <xdr:rowOff>361950</xdr:rowOff>
    </xdr:from>
    <xdr:ext cx="790575" cy="590550"/>
    <xdr:pic>
      <xdr:nvPicPr>
        <xdr:cNvPr id="3" name="image2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200025</xdr:colOff>
      <xdr:row>157</xdr:row>
      <xdr:rowOff>285750</xdr:rowOff>
    </xdr:from>
    <xdr:ext cx="800100" cy="600075"/>
    <xdr:pic>
      <xdr:nvPicPr>
        <xdr:cNvPr id="4" name="image3.jp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158</xdr:row>
      <xdr:rowOff>266700</xdr:rowOff>
    </xdr:from>
    <xdr:ext cx="952500" cy="714375"/>
    <xdr:pic>
      <xdr:nvPicPr>
        <xdr:cNvPr id="5" name="image4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159</xdr:row>
      <xdr:rowOff>19050</xdr:rowOff>
    </xdr:from>
    <xdr:ext cx="952500" cy="714375"/>
    <xdr:pic>
      <xdr:nvPicPr>
        <xdr:cNvPr id="6" name="image5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159</xdr:row>
      <xdr:rowOff>19050</xdr:rowOff>
    </xdr:from>
    <xdr:ext cx="952500" cy="714375"/>
    <xdr:pic>
      <xdr:nvPicPr>
        <xdr:cNvPr id="7" name="image6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</xdr:row>
      <xdr:rowOff>19050</xdr:rowOff>
    </xdr:from>
    <xdr:ext cx="714375" cy="952500"/>
    <xdr:pic>
      <xdr:nvPicPr>
        <xdr:cNvPr id="8" name="image7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</xdr:row>
      <xdr:rowOff>19050</xdr:rowOff>
    </xdr:from>
    <xdr:ext cx="952500" cy="714375"/>
    <xdr:pic>
      <xdr:nvPicPr>
        <xdr:cNvPr id="9" name="image8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161</xdr:row>
      <xdr:rowOff>19050</xdr:rowOff>
    </xdr:from>
    <xdr:ext cx="952500" cy="714375"/>
    <xdr:pic>
      <xdr:nvPicPr>
        <xdr:cNvPr id="10" name="image9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162</xdr:row>
      <xdr:rowOff>19050</xdr:rowOff>
    </xdr:from>
    <xdr:ext cx="952500" cy="714375"/>
    <xdr:pic>
      <xdr:nvPicPr>
        <xdr:cNvPr id="11" name="image10.jp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163</xdr:row>
      <xdr:rowOff>0</xdr:rowOff>
    </xdr:from>
    <xdr:ext cx="952500" cy="714375"/>
    <xdr:pic>
      <xdr:nvPicPr>
        <xdr:cNvPr id="12" name="image11.jp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164</xdr:row>
      <xdr:rowOff>19050</xdr:rowOff>
    </xdr:from>
    <xdr:ext cx="952500" cy="714375"/>
    <xdr:pic>
      <xdr:nvPicPr>
        <xdr:cNvPr id="13" name="image12.jp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2</xdr:row>
      <xdr:rowOff>19050</xdr:rowOff>
    </xdr:from>
    <xdr:ext cx="952500" cy="714375"/>
    <xdr:pic>
      <xdr:nvPicPr>
        <xdr:cNvPr id="14" name="image13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571500</xdr:colOff>
      <xdr:row>125</xdr:row>
      <xdr:rowOff>76200</xdr:rowOff>
    </xdr:from>
    <xdr:ext cx="895350" cy="1190625"/>
    <xdr:pic>
      <xdr:nvPicPr>
        <xdr:cNvPr id="15" name="image14.jp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714375</xdr:colOff>
      <xdr:row>126</xdr:row>
      <xdr:rowOff>28575</xdr:rowOff>
    </xdr:from>
    <xdr:ext cx="819150" cy="1085850"/>
    <xdr:pic>
      <xdr:nvPicPr>
        <xdr:cNvPr id="16" name="image15.jp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866775</xdr:colOff>
      <xdr:row>127</xdr:row>
      <xdr:rowOff>76200</xdr:rowOff>
    </xdr:from>
    <xdr:ext cx="714375" cy="952500"/>
    <xdr:pic>
      <xdr:nvPicPr>
        <xdr:cNvPr id="17" name="image16.jp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885825</xdr:colOff>
      <xdr:row>128</xdr:row>
      <xdr:rowOff>85725</xdr:rowOff>
    </xdr:from>
    <xdr:ext cx="714375" cy="952500"/>
    <xdr:pic>
      <xdr:nvPicPr>
        <xdr:cNvPr id="18" name="image17.jp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714375" cy="952500"/>
    <xdr:pic>
      <xdr:nvPicPr>
        <xdr:cNvPr id="19" name="image18.jp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90</xdr:row>
      <xdr:rowOff>19050</xdr:rowOff>
    </xdr:from>
    <xdr:ext cx="714375" cy="952500"/>
    <xdr:pic>
      <xdr:nvPicPr>
        <xdr:cNvPr id="20" name="image19.jp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91</xdr:row>
      <xdr:rowOff>19050</xdr:rowOff>
    </xdr:from>
    <xdr:ext cx="714375" cy="952500"/>
    <xdr:pic>
      <xdr:nvPicPr>
        <xdr:cNvPr id="21" name="image20.jp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28</xdr:row>
      <xdr:rowOff>19050</xdr:rowOff>
    </xdr:from>
    <xdr:ext cx="714375" cy="952500"/>
    <xdr:pic>
      <xdr:nvPicPr>
        <xdr:cNvPr id="22" name="image21.jp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29</xdr:row>
      <xdr:rowOff>19050</xdr:rowOff>
    </xdr:from>
    <xdr:ext cx="714375" cy="952500"/>
    <xdr:pic>
      <xdr:nvPicPr>
        <xdr:cNvPr id="23" name="image22.jp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29</xdr:row>
      <xdr:rowOff>19050</xdr:rowOff>
    </xdr:from>
    <xdr:ext cx="714375" cy="952500"/>
    <xdr:pic>
      <xdr:nvPicPr>
        <xdr:cNvPr id="24" name="image23.jp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30</xdr:row>
      <xdr:rowOff>19050</xdr:rowOff>
    </xdr:from>
    <xdr:ext cx="714375" cy="952500"/>
    <xdr:pic>
      <xdr:nvPicPr>
        <xdr:cNvPr id="25" name="image24.jp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30</xdr:row>
      <xdr:rowOff>19050</xdr:rowOff>
    </xdr:from>
    <xdr:ext cx="952500" cy="714375"/>
    <xdr:pic>
      <xdr:nvPicPr>
        <xdr:cNvPr id="26" name="image25.jp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111</xdr:row>
      <xdr:rowOff>19050</xdr:rowOff>
    </xdr:from>
    <xdr:ext cx="952500" cy="714375"/>
    <xdr:pic>
      <xdr:nvPicPr>
        <xdr:cNvPr id="27" name="image26.jp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96</xdr:row>
      <xdr:rowOff>0</xdr:rowOff>
    </xdr:from>
    <xdr:ext cx="714375" cy="952500"/>
    <xdr:pic>
      <xdr:nvPicPr>
        <xdr:cNvPr id="28" name="image27.jp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96</xdr:row>
      <xdr:rowOff>0</xdr:rowOff>
    </xdr:from>
    <xdr:ext cx="714375" cy="952500"/>
    <xdr:pic>
      <xdr:nvPicPr>
        <xdr:cNvPr id="29" name="image28.jp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96</xdr:row>
      <xdr:rowOff>0</xdr:rowOff>
    </xdr:from>
    <xdr:ext cx="714375" cy="952500"/>
    <xdr:pic>
      <xdr:nvPicPr>
        <xdr:cNvPr id="30" name="image29.jp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96</xdr:row>
      <xdr:rowOff>0</xdr:rowOff>
    </xdr:from>
    <xdr:ext cx="714375" cy="952500"/>
    <xdr:pic>
      <xdr:nvPicPr>
        <xdr:cNvPr id="31" name="image30.jp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304800</xdr:colOff>
      <xdr:row>96</xdr:row>
      <xdr:rowOff>38100</xdr:rowOff>
    </xdr:from>
    <xdr:ext cx="714375" cy="952500"/>
    <xdr:pic>
      <xdr:nvPicPr>
        <xdr:cNvPr id="32" name="image31.jp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96</xdr:row>
      <xdr:rowOff>19050</xdr:rowOff>
    </xdr:from>
    <xdr:ext cx="714375" cy="952500"/>
    <xdr:pic>
      <xdr:nvPicPr>
        <xdr:cNvPr id="33" name="image32.jp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97</xdr:row>
      <xdr:rowOff>19050</xdr:rowOff>
    </xdr:from>
    <xdr:ext cx="714375" cy="952500"/>
    <xdr:pic>
      <xdr:nvPicPr>
        <xdr:cNvPr id="34" name="image33.jp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97</xdr:row>
      <xdr:rowOff>19050</xdr:rowOff>
    </xdr:from>
    <xdr:ext cx="952500" cy="714375"/>
    <xdr:pic>
      <xdr:nvPicPr>
        <xdr:cNvPr id="35" name="image34.jp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98</xdr:row>
      <xdr:rowOff>19050</xdr:rowOff>
    </xdr:from>
    <xdr:ext cx="952500" cy="714375"/>
    <xdr:pic>
      <xdr:nvPicPr>
        <xdr:cNvPr id="36" name="image35.jp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98</xdr:row>
      <xdr:rowOff>19050</xdr:rowOff>
    </xdr:from>
    <xdr:ext cx="714375" cy="952500"/>
    <xdr:pic>
      <xdr:nvPicPr>
        <xdr:cNvPr id="37" name="image36.jp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11</xdr:row>
      <xdr:rowOff>57150</xdr:rowOff>
    </xdr:from>
    <xdr:ext cx="714375" cy="952500"/>
    <xdr:pic>
      <xdr:nvPicPr>
        <xdr:cNvPr id="38" name="image37.jp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15</xdr:row>
      <xdr:rowOff>19050</xdr:rowOff>
    </xdr:from>
    <xdr:ext cx="714375" cy="952500"/>
    <xdr:pic>
      <xdr:nvPicPr>
        <xdr:cNvPr id="39" name="image38.jp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99</xdr:row>
      <xdr:rowOff>19050</xdr:rowOff>
    </xdr:from>
    <xdr:ext cx="952500" cy="714375"/>
    <xdr:pic>
      <xdr:nvPicPr>
        <xdr:cNvPr id="40" name="image39.jp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304800</xdr:colOff>
      <xdr:row>16</xdr:row>
      <xdr:rowOff>76200</xdr:rowOff>
    </xdr:from>
    <xdr:ext cx="866775" cy="933450"/>
    <xdr:pic>
      <xdr:nvPicPr>
        <xdr:cNvPr id="41" name="image40.jp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16</xdr:row>
      <xdr:rowOff>19050</xdr:rowOff>
    </xdr:from>
    <xdr:ext cx="714375" cy="952500"/>
    <xdr:pic>
      <xdr:nvPicPr>
        <xdr:cNvPr id="42" name="image41.jp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134</xdr:row>
      <xdr:rowOff>19050</xdr:rowOff>
    </xdr:from>
    <xdr:ext cx="952500" cy="714375"/>
    <xdr:pic>
      <xdr:nvPicPr>
        <xdr:cNvPr id="43" name="image42.jp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44</xdr:row>
      <xdr:rowOff>19050</xdr:rowOff>
    </xdr:from>
    <xdr:ext cx="952500" cy="714375"/>
    <xdr:pic>
      <xdr:nvPicPr>
        <xdr:cNvPr id="44" name="image43.jp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45</xdr:row>
      <xdr:rowOff>19050</xdr:rowOff>
    </xdr:from>
    <xdr:ext cx="714375" cy="952500"/>
    <xdr:pic>
      <xdr:nvPicPr>
        <xdr:cNvPr id="45" name="image44.jp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923925" cy="1228725"/>
    <xdr:pic>
      <xdr:nvPicPr>
        <xdr:cNvPr id="46" name="image45.jp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171575" cy="876300"/>
    <xdr:pic>
      <xdr:nvPicPr>
        <xdr:cNvPr id="47" name="image46.jp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733425" cy="971550"/>
    <xdr:pic>
      <xdr:nvPicPr>
        <xdr:cNvPr id="48" name="image47.jp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714375" cy="952500"/>
    <xdr:pic>
      <xdr:nvPicPr>
        <xdr:cNvPr id="49" name="image48.jp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952500" cy="714375"/>
    <xdr:pic>
      <xdr:nvPicPr>
        <xdr:cNvPr id="50" name="image49.jp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</xdr:row>
      <xdr:rowOff>0</xdr:rowOff>
    </xdr:from>
    <xdr:ext cx="1181100" cy="885825"/>
    <xdr:pic>
      <xdr:nvPicPr>
        <xdr:cNvPr id="51" name="image50.jp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0</xdr:rowOff>
    </xdr:from>
    <xdr:ext cx="657225" cy="876300"/>
    <xdr:pic>
      <xdr:nvPicPr>
        <xdr:cNvPr id="52" name="image51.jp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752475" cy="1000125"/>
    <xdr:pic>
      <xdr:nvPicPr>
        <xdr:cNvPr id="53" name="image52.jp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</xdr:row>
      <xdr:rowOff>0</xdr:rowOff>
    </xdr:from>
    <xdr:ext cx="885825" cy="666750"/>
    <xdr:pic>
      <xdr:nvPicPr>
        <xdr:cNvPr id="54" name="image53.jp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600075" cy="800100"/>
    <xdr:pic>
      <xdr:nvPicPr>
        <xdr:cNvPr id="55" name="image54.jp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714375" cy="952500"/>
    <xdr:pic>
      <xdr:nvPicPr>
        <xdr:cNvPr id="56" name="image55.jp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714375" cy="952500"/>
    <xdr:pic>
      <xdr:nvPicPr>
        <xdr:cNvPr id="57" name="image56.jp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752475" cy="1000125"/>
    <xdr:pic>
      <xdr:nvPicPr>
        <xdr:cNvPr id="58" name="image57.jp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666750" cy="895350"/>
    <xdr:pic>
      <xdr:nvPicPr>
        <xdr:cNvPr id="59" name="image58.jp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571500" cy="762000"/>
    <xdr:pic>
      <xdr:nvPicPr>
        <xdr:cNvPr id="60" name="image59.jp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676275" cy="904875"/>
    <xdr:pic>
      <xdr:nvPicPr>
        <xdr:cNvPr id="61" name="image60.jp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</xdr:row>
      <xdr:rowOff>0</xdr:rowOff>
    </xdr:from>
    <xdr:ext cx="952500" cy="714375"/>
    <xdr:pic>
      <xdr:nvPicPr>
        <xdr:cNvPr id="62" name="image61.jp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714375" cy="952500"/>
    <xdr:pic>
      <xdr:nvPicPr>
        <xdr:cNvPr id="63" name="image62.jp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695325" cy="923925"/>
    <xdr:pic>
      <xdr:nvPicPr>
        <xdr:cNvPr id="64" name="image63.jp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952500" cy="714375"/>
    <xdr:pic>
      <xdr:nvPicPr>
        <xdr:cNvPr id="65" name="image64.jp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714375" cy="952500"/>
    <xdr:pic>
      <xdr:nvPicPr>
        <xdr:cNvPr id="66" name="image65.jp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714375" cy="952500"/>
    <xdr:pic>
      <xdr:nvPicPr>
        <xdr:cNvPr id="67" name="image66.jp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169</xdr:row>
      <xdr:rowOff>0</xdr:rowOff>
    </xdr:from>
    <xdr:ext cx="952500" cy="714375"/>
    <xdr:pic>
      <xdr:nvPicPr>
        <xdr:cNvPr id="68" name="image67.jp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</xdr:row>
      <xdr:rowOff>0</xdr:rowOff>
    </xdr:from>
    <xdr:ext cx="1181100" cy="885825"/>
    <xdr:pic>
      <xdr:nvPicPr>
        <xdr:cNvPr id="69" name="image68.jp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152525" cy="866775"/>
    <xdr:pic>
      <xdr:nvPicPr>
        <xdr:cNvPr id="70" name="image69.jp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</xdr:row>
      <xdr:rowOff>0</xdr:rowOff>
    </xdr:from>
    <xdr:ext cx="1114425" cy="828675"/>
    <xdr:pic>
      <xdr:nvPicPr>
        <xdr:cNvPr id="71" name="image70.jp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561975" cy="752475"/>
    <xdr:pic>
      <xdr:nvPicPr>
        <xdr:cNvPr id="72" name="image71.jp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952500" cy="714375"/>
    <xdr:pic>
      <xdr:nvPicPr>
        <xdr:cNvPr id="73" name="image72.jp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657225" cy="876300"/>
    <xdr:pic>
      <xdr:nvPicPr>
        <xdr:cNvPr id="74" name="image73.jp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647700" cy="857250"/>
    <xdr:pic>
      <xdr:nvPicPr>
        <xdr:cNvPr id="75" name="image74.jp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</xdr:row>
      <xdr:rowOff>0</xdr:rowOff>
    </xdr:from>
    <xdr:ext cx="1171575" cy="876300"/>
    <xdr:pic>
      <xdr:nvPicPr>
        <xdr:cNvPr id="76" name="image75.jp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146</xdr:row>
      <xdr:rowOff>0</xdr:rowOff>
    </xdr:from>
    <xdr:ext cx="1085850" cy="809625"/>
    <xdr:pic>
      <xdr:nvPicPr>
        <xdr:cNvPr id="77" name="image76.jp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147</xdr:row>
      <xdr:rowOff>0</xdr:rowOff>
    </xdr:from>
    <xdr:ext cx="952500" cy="714375"/>
    <xdr:pic>
      <xdr:nvPicPr>
        <xdr:cNvPr id="78" name="image77.jp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148</xdr:row>
      <xdr:rowOff>0</xdr:rowOff>
    </xdr:from>
    <xdr:ext cx="666750" cy="895350"/>
    <xdr:pic>
      <xdr:nvPicPr>
        <xdr:cNvPr id="79" name="image78.jp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638175" cy="847725"/>
    <xdr:pic>
      <xdr:nvPicPr>
        <xdr:cNvPr id="80" name="image79.jp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704850" cy="933450"/>
    <xdr:pic>
      <xdr:nvPicPr>
        <xdr:cNvPr id="81" name="image80.jp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93</xdr:row>
      <xdr:rowOff>0</xdr:rowOff>
    </xdr:from>
    <xdr:ext cx="714375" cy="952500"/>
    <xdr:pic>
      <xdr:nvPicPr>
        <xdr:cNvPr id="82" name="image81.jp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0</xdr:rowOff>
    </xdr:from>
    <xdr:ext cx="952500" cy="714375"/>
    <xdr:pic>
      <xdr:nvPicPr>
        <xdr:cNvPr id="83" name="image82.jp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</xdr:row>
      <xdr:rowOff>0</xdr:rowOff>
    </xdr:from>
    <xdr:ext cx="952500" cy="714375"/>
    <xdr:pic>
      <xdr:nvPicPr>
        <xdr:cNvPr id="84" name="image83.jp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714375" cy="952500"/>
    <xdr:pic>
      <xdr:nvPicPr>
        <xdr:cNvPr id="85" name="image84.jp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94</xdr:row>
      <xdr:rowOff>0</xdr:rowOff>
    </xdr:from>
    <xdr:ext cx="714375" cy="952500"/>
    <xdr:pic>
      <xdr:nvPicPr>
        <xdr:cNvPr id="86" name="image85.jp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714375" cy="952500"/>
    <xdr:pic>
      <xdr:nvPicPr>
        <xdr:cNvPr id="87" name="image86.jp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95</xdr:row>
      <xdr:rowOff>0</xdr:rowOff>
    </xdr:from>
    <xdr:ext cx="714375" cy="952500"/>
    <xdr:pic>
      <xdr:nvPicPr>
        <xdr:cNvPr id="88" name="image87.jp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714375" cy="952500"/>
    <xdr:pic>
      <xdr:nvPicPr>
        <xdr:cNvPr id="89" name="image88.jp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714375" cy="952500"/>
    <xdr:pic>
      <xdr:nvPicPr>
        <xdr:cNvPr id="90" name="image89.jp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952500" cy="714375"/>
    <xdr:pic>
      <xdr:nvPicPr>
        <xdr:cNvPr id="91" name="image90.jp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</xdr:row>
      <xdr:rowOff>0</xdr:rowOff>
    </xdr:from>
    <xdr:ext cx="952500" cy="714375"/>
    <xdr:pic>
      <xdr:nvPicPr>
        <xdr:cNvPr id="92" name="image91.jp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952500" cy="714375"/>
    <xdr:pic>
      <xdr:nvPicPr>
        <xdr:cNvPr id="93" name="image92.jp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952500" cy="714375"/>
    <xdr:pic>
      <xdr:nvPicPr>
        <xdr:cNvPr id="94" name="image93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714375" cy="952500"/>
    <xdr:pic>
      <xdr:nvPicPr>
        <xdr:cNvPr id="95" name="image94.jp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714375" cy="952500"/>
    <xdr:pic>
      <xdr:nvPicPr>
        <xdr:cNvPr id="96" name="image95.jp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714375" cy="952500"/>
    <xdr:pic>
      <xdr:nvPicPr>
        <xdr:cNvPr id="97" name="image96.jp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714375" cy="952500"/>
    <xdr:pic>
      <xdr:nvPicPr>
        <xdr:cNvPr id="98" name="image97.jp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714375" cy="952500"/>
    <xdr:pic>
      <xdr:nvPicPr>
        <xdr:cNvPr id="99" name="image98.jp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714375" cy="952500"/>
    <xdr:pic>
      <xdr:nvPicPr>
        <xdr:cNvPr id="100" name="image99.jp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714375" cy="952500"/>
    <xdr:pic>
      <xdr:nvPicPr>
        <xdr:cNvPr id="101" name="image100.jp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714375" cy="952500"/>
    <xdr:pic>
      <xdr:nvPicPr>
        <xdr:cNvPr id="102" name="image101.jpg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723900" cy="971550"/>
    <xdr:pic>
      <xdr:nvPicPr>
        <xdr:cNvPr id="103" name="image102.jpg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695325" cy="933450"/>
    <xdr:pic>
      <xdr:nvPicPr>
        <xdr:cNvPr id="104" name="image103.jpg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171575" cy="876300"/>
    <xdr:pic>
      <xdr:nvPicPr>
        <xdr:cNvPr id="105" name="image104.pn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1171575" cy="876300"/>
    <xdr:pic>
      <xdr:nvPicPr>
        <xdr:cNvPr id="106" name="image105.pn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1171575" cy="876300"/>
    <xdr:pic>
      <xdr:nvPicPr>
        <xdr:cNvPr id="107" name="image106.png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</xdr:row>
      <xdr:rowOff>0</xdr:rowOff>
    </xdr:from>
    <xdr:ext cx="714375" cy="952500"/>
    <xdr:pic>
      <xdr:nvPicPr>
        <xdr:cNvPr id="108" name="image107.jp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714375" cy="952500"/>
    <xdr:pic>
      <xdr:nvPicPr>
        <xdr:cNvPr id="109" name="image108.jpg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714375" cy="952500"/>
    <xdr:pic>
      <xdr:nvPicPr>
        <xdr:cNvPr id="110" name="image109.jpg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714375" cy="952500"/>
    <xdr:pic>
      <xdr:nvPicPr>
        <xdr:cNvPr id="111" name="image110.jpg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172</xdr:row>
      <xdr:rowOff>0</xdr:rowOff>
    </xdr:from>
    <xdr:ext cx="952500" cy="714375"/>
    <xdr:pic>
      <xdr:nvPicPr>
        <xdr:cNvPr id="112" name="image111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171</xdr:row>
      <xdr:rowOff>0</xdr:rowOff>
    </xdr:from>
    <xdr:ext cx="1352550" cy="666750"/>
    <xdr:pic>
      <xdr:nvPicPr>
        <xdr:cNvPr id="113" name="image112.pn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619125" cy="819150"/>
    <xdr:pic>
      <xdr:nvPicPr>
        <xdr:cNvPr id="114" name="image113.jp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1019175" cy="762000"/>
    <xdr:pic>
      <xdr:nvPicPr>
        <xdr:cNvPr id="115" name="image114.png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173</xdr:row>
      <xdr:rowOff>0</xdr:rowOff>
    </xdr:from>
    <xdr:ext cx="628650" cy="838200"/>
    <xdr:pic>
      <xdr:nvPicPr>
        <xdr:cNvPr id="116" name="image115.jpg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723900" cy="971550"/>
    <xdr:pic>
      <xdr:nvPicPr>
        <xdr:cNvPr id="117" name="image116.jp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723900" cy="971550"/>
    <xdr:pic>
      <xdr:nvPicPr>
        <xdr:cNvPr id="118" name="image117.jpg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723900" cy="971550"/>
    <xdr:pic>
      <xdr:nvPicPr>
        <xdr:cNvPr id="119" name="image118.jpg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85875" cy="971550"/>
    <xdr:pic>
      <xdr:nvPicPr>
        <xdr:cNvPr id="120" name="image119.jpg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723900" cy="971550"/>
    <xdr:pic>
      <xdr:nvPicPr>
        <xdr:cNvPr id="121" name="image120.jpg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723900" cy="971550"/>
    <xdr:pic>
      <xdr:nvPicPr>
        <xdr:cNvPr id="122" name="image121.jpg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723900" cy="971550"/>
    <xdr:pic>
      <xdr:nvPicPr>
        <xdr:cNvPr id="123" name="image122.jpg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723900" cy="971550"/>
    <xdr:pic>
      <xdr:nvPicPr>
        <xdr:cNvPr id="124" name="image123.jp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723900" cy="971550"/>
    <xdr:pic>
      <xdr:nvPicPr>
        <xdr:cNvPr id="125" name="image124.jpg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723900" cy="971550"/>
    <xdr:pic>
      <xdr:nvPicPr>
        <xdr:cNvPr id="126" name="image125.jpg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742950" cy="990600"/>
    <xdr:pic>
      <xdr:nvPicPr>
        <xdr:cNvPr id="127" name="image126.jpg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100</xdr:row>
      <xdr:rowOff>0</xdr:rowOff>
    </xdr:from>
    <xdr:ext cx="742950" cy="990600"/>
    <xdr:pic>
      <xdr:nvPicPr>
        <xdr:cNvPr id="128" name="image127.jpg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</xdr:row>
      <xdr:rowOff>0</xdr:rowOff>
    </xdr:from>
    <xdr:ext cx="742950" cy="990600"/>
    <xdr:pic>
      <xdr:nvPicPr>
        <xdr:cNvPr id="129" name="image128.jpg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</xdr:row>
      <xdr:rowOff>0</xdr:rowOff>
    </xdr:from>
    <xdr:ext cx="742950" cy="990600"/>
    <xdr:pic>
      <xdr:nvPicPr>
        <xdr:cNvPr id="130" name="image129.jpg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103</xdr:row>
      <xdr:rowOff>0</xdr:rowOff>
    </xdr:from>
    <xdr:ext cx="742950" cy="990600"/>
    <xdr:pic>
      <xdr:nvPicPr>
        <xdr:cNvPr id="131" name="image130.jpg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0</xdr:rowOff>
    </xdr:from>
    <xdr:ext cx="742950" cy="990600"/>
    <xdr:pic>
      <xdr:nvPicPr>
        <xdr:cNvPr id="132" name="image131.jp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</xdr:row>
      <xdr:rowOff>0</xdr:rowOff>
    </xdr:from>
    <xdr:ext cx="742950" cy="990600"/>
    <xdr:pic>
      <xdr:nvPicPr>
        <xdr:cNvPr id="133" name="image132.jpg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</xdr:row>
      <xdr:rowOff>0</xdr:rowOff>
    </xdr:from>
    <xdr:ext cx="1314450" cy="990600"/>
    <xdr:pic>
      <xdr:nvPicPr>
        <xdr:cNvPr id="134" name="image133.jpg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742950" cy="990600"/>
    <xdr:pic>
      <xdr:nvPicPr>
        <xdr:cNvPr id="135" name="image134.jpg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</xdr:row>
      <xdr:rowOff>0</xdr:rowOff>
    </xdr:from>
    <xdr:ext cx="742950" cy="990600"/>
    <xdr:pic>
      <xdr:nvPicPr>
        <xdr:cNvPr id="136" name="image135.jpg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</xdr:row>
      <xdr:rowOff>0</xdr:rowOff>
    </xdr:from>
    <xdr:ext cx="742950" cy="990600"/>
    <xdr:pic>
      <xdr:nvPicPr>
        <xdr:cNvPr id="137" name="image136.jp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110</xdr:row>
      <xdr:rowOff>0</xdr:rowOff>
    </xdr:from>
    <xdr:ext cx="742950" cy="990600"/>
    <xdr:pic>
      <xdr:nvPicPr>
        <xdr:cNvPr id="138" name="image137.jp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111</xdr:row>
      <xdr:rowOff>0</xdr:rowOff>
    </xdr:from>
    <xdr:ext cx="742950" cy="990600"/>
    <xdr:pic>
      <xdr:nvPicPr>
        <xdr:cNvPr id="139" name="image138.jpg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</xdr:row>
      <xdr:rowOff>0</xdr:rowOff>
    </xdr:from>
    <xdr:ext cx="914400" cy="990600"/>
    <xdr:pic>
      <xdr:nvPicPr>
        <xdr:cNvPr id="140" name="image139.jpg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0</xdr:rowOff>
    </xdr:from>
    <xdr:ext cx="742950" cy="990600"/>
    <xdr:pic>
      <xdr:nvPicPr>
        <xdr:cNvPr id="141" name="image140.jpg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114</xdr:row>
      <xdr:rowOff>0</xdr:rowOff>
    </xdr:from>
    <xdr:ext cx="742950" cy="990600"/>
    <xdr:pic>
      <xdr:nvPicPr>
        <xdr:cNvPr id="142" name="image141.jp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</xdr:row>
      <xdr:rowOff>0</xdr:rowOff>
    </xdr:from>
    <xdr:ext cx="742950" cy="990600"/>
    <xdr:pic>
      <xdr:nvPicPr>
        <xdr:cNvPr id="143" name="image142.jp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115</xdr:row>
      <xdr:rowOff>0</xdr:rowOff>
    </xdr:from>
    <xdr:ext cx="742950" cy="990600"/>
    <xdr:pic>
      <xdr:nvPicPr>
        <xdr:cNvPr id="144" name="image143.jp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0</xdr:rowOff>
    </xdr:from>
    <xdr:ext cx="742950" cy="990600"/>
    <xdr:pic>
      <xdr:nvPicPr>
        <xdr:cNvPr id="145" name="image144.jpg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116</xdr:row>
      <xdr:rowOff>0</xdr:rowOff>
    </xdr:from>
    <xdr:ext cx="742950" cy="990600"/>
    <xdr:pic>
      <xdr:nvPicPr>
        <xdr:cNvPr id="146" name="image145.jpg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</xdr:row>
      <xdr:rowOff>0</xdr:rowOff>
    </xdr:from>
    <xdr:ext cx="742950" cy="990600"/>
    <xdr:pic>
      <xdr:nvPicPr>
        <xdr:cNvPr id="147" name="image146.jpg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</xdr:row>
      <xdr:rowOff>0</xdr:rowOff>
    </xdr:from>
    <xdr:ext cx="733425" cy="990600"/>
    <xdr:pic>
      <xdr:nvPicPr>
        <xdr:cNvPr id="148" name="image147.jpg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119</xdr:row>
      <xdr:rowOff>0</xdr:rowOff>
    </xdr:from>
    <xdr:ext cx="742950" cy="990600"/>
    <xdr:pic>
      <xdr:nvPicPr>
        <xdr:cNvPr id="149" name="image148.jp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120</xdr:row>
      <xdr:rowOff>0</xdr:rowOff>
    </xdr:from>
    <xdr:ext cx="742950" cy="990600"/>
    <xdr:pic>
      <xdr:nvPicPr>
        <xdr:cNvPr id="150" name="image149.jpg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121</xdr:row>
      <xdr:rowOff>0</xdr:rowOff>
    </xdr:from>
    <xdr:ext cx="742950" cy="990600"/>
    <xdr:pic>
      <xdr:nvPicPr>
        <xdr:cNvPr id="151" name="image150.jpg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</xdr:row>
      <xdr:rowOff>0</xdr:rowOff>
    </xdr:from>
    <xdr:ext cx="742950" cy="990600"/>
    <xdr:pic>
      <xdr:nvPicPr>
        <xdr:cNvPr id="152" name="image151.jpg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122</xdr:row>
      <xdr:rowOff>0</xdr:rowOff>
    </xdr:from>
    <xdr:ext cx="742950" cy="990600"/>
    <xdr:pic>
      <xdr:nvPicPr>
        <xdr:cNvPr id="153" name="image152.jp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742950" cy="990600"/>
    <xdr:pic>
      <xdr:nvPicPr>
        <xdr:cNvPr id="154" name="image153.jpg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129</xdr:row>
      <xdr:rowOff>0</xdr:rowOff>
    </xdr:from>
    <xdr:ext cx="742950" cy="990600"/>
    <xdr:pic>
      <xdr:nvPicPr>
        <xdr:cNvPr id="155" name="image154.jpg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</xdr:row>
      <xdr:rowOff>0</xdr:rowOff>
    </xdr:from>
    <xdr:ext cx="742950" cy="990600"/>
    <xdr:pic>
      <xdr:nvPicPr>
        <xdr:cNvPr id="156" name="image155.jp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131</xdr:row>
      <xdr:rowOff>0</xdr:rowOff>
    </xdr:from>
    <xdr:ext cx="742950" cy="990600"/>
    <xdr:pic>
      <xdr:nvPicPr>
        <xdr:cNvPr id="157" name="image156.jpg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131</xdr:row>
      <xdr:rowOff>0</xdr:rowOff>
    </xdr:from>
    <xdr:ext cx="742950" cy="990600"/>
    <xdr:pic>
      <xdr:nvPicPr>
        <xdr:cNvPr id="158" name="image157.jpg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</xdr:row>
      <xdr:rowOff>0</xdr:rowOff>
    </xdr:from>
    <xdr:ext cx="742950" cy="990600"/>
    <xdr:pic>
      <xdr:nvPicPr>
        <xdr:cNvPr id="159" name="image158.jp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</xdr:row>
      <xdr:rowOff>0</xdr:rowOff>
    </xdr:from>
    <xdr:ext cx="742950" cy="990600"/>
    <xdr:pic>
      <xdr:nvPicPr>
        <xdr:cNvPr id="160" name="image159.jp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</xdr:row>
      <xdr:rowOff>0</xdr:rowOff>
    </xdr:from>
    <xdr:ext cx="742950" cy="990600"/>
    <xdr:pic>
      <xdr:nvPicPr>
        <xdr:cNvPr id="161" name="image160.jpg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136</xdr:row>
      <xdr:rowOff>0</xdr:rowOff>
    </xdr:from>
    <xdr:ext cx="742950" cy="990600"/>
    <xdr:pic>
      <xdr:nvPicPr>
        <xdr:cNvPr id="162" name="image161.jpg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</xdr:row>
      <xdr:rowOff>0</xdr:rowOff>
    </xdr:from>
    <xdr:ext cx="742950" cy="990600"/>
    <xdr:pic>
      <xdr:nvPicPr>
        <xdr:cNvPr id="163" name="image162.jp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139</xdr:row>
      <xdr:rowOff>0</xdr:rowOff>
    </xdr:from>
    <xdr:ext cx="742950" cy="990600"/>
    <xdr:pic>
      <xdr:nvPicPr>
        <xdr:cNvPr id="164" name="image163.jpg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140</xdr:row>
      <xdr:rowOff>0</xdr:rowOff>
    </xdr:from>
    <xdr:ext cx="742950" cy="990600"/>
    <xdr:pic>
      <xdr:nvPicPr>
        <xdr:cNvPr id="165" name="image164.jp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140</xdr:row>
      <xdr:rowOff>0</xdr:rowOff>
    </xdr:from>
    <xdr:ext cx="742950" cy="990600"/>
    <xdr:pic>
      <xdr:nvPicPr>
        <xdr:cNvPr id="166" name="image165.jpg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141</xdr:row>
      <xdr:rowOff>0</xdr:rowOff>
    </xdr:from>
    <xdr:ext cx="742950" cy="990600"/>
    <xdr:pic>
      <xdr:nvPicPr>
        <xdr:cNvPr id="167" name="image166.jpg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141</xdr:row>
      <xdr:rowOff>0</xdr:rowOff>
    </xdr:from>
    <xdr:ext cx="742950" cy="990600"/>
    <xdr:pic>
      <xdr:nvPicPr>
        <xdr:cNvPr id="168" name="image167.jp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142</xdr:row>
      <xdr:rowOff>0</xdr:rowOff>
    </xdr:from>
    <xdr:ext cx="742950" cy="990600"/>
    <xdr:pic>
      <xdr:nvPicPr>
        <xdr:cNvPr id="169" name="image168.jp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143</xdr:row>
      <xdr:rowOff>0</xdr:rowOff>
    </xdr:from>
    <xdr:ext cx="742950" cy="990600"/>
    <xdr:pic>
      <xdr:nvPicPr>
        <xdr:cNvPr id="170" name="image169.jp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143</xdr:row>
      <xdr:rowOff>0</xdr:rowOff>
    </xdr:from>
    <xdr:ext cx="742950" cy="990600"/>
    <xdr:pic>
      <xdr:nvPicPr>
        <xdr:cNvPr id="171" name="image170.jp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144</xdr:row>
      <xdr:rowOff>0</xdr:rowOff>
    </xdr:from>
    <xdr:ext cx="742950" cy="990600"/>
    <xdr:pic>
      <xdr:nvPicPr>
        <xdr:cNvPr id="172" name="image171.jpg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145</xdr:row>
      <xdr:rowOff>0</xdr:rowOff>
    </xdr:from>
    <xdr:ext cx="952500" cy="990600"/>
    <xdr:pic>
      <xdr:nvPicPr>
        <xdr:cNvPr id="173" name="image172.jpg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145</xdr:row>
      <xdr:rowOff>0</xdr:rowOff>
    </xdr:from>
    <xdr:ext cx="742950" cy="990600"/>
    <xdr:pic>
      <xdr:nvPicPr>
        <xdr:cNvPr id="174" name="image173.jp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146</xdr:row>
      <xdr:rowOff>0</xdr:rowOff>
    </xdr:from>
    <xdr:ext cx="742950" cy="990600"/>
    <xdr:pic>
      <xdr:nvPicPr>
        <xdr:cNvPr id="175" name="image174.jp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147</xdr:row>
      <xdr:rowOff>0</xdr:rowOff>
    </xdr:from>
    <xdr:ext cx="742950" cy="990600"/>
    <xdr:pic>
      <xdr:nvPicPr>
        <xdr:cNvPr id="176" name="image175.jpg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148</xdr:row>
      <xdr:rowOff>0</xdr:rowOff>
    </xdr:from>
    <xdr:ext cx="1314450" cy="990600"/>
    <xdr:pic>
      <xdr:nvPicPr>
        <xdr:cNvPr id="177" name="image176.png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149</xdr:row>
      <xdr:rowOff>0</xdr:rowOff>
    </xdr:from>
    <xdr:ext cx="742950" cy="990600"/>
    <xdr:pic>
      <xdr:nvPicPr>
        <xdr:cNvPr id="178" name="image177.jpg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150</xdr:row>
      <xdr:rowOff>0</xdr:rowOff>
    </xdr:from>
    <xdr:ext cx="742950" cy="990600"/>
    <xdr:pic>
      <xdr:nvPicPr>
        <xdr:cNvPr id="179" name="image178.jpg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150</xdr:row>
      <xdr:rowOff>0</xdr:rowOff>
    </xdr:from>
    <xdr:ext cx="742950" cy="990600"/>
    <xdr:pic>
      <xdr:nvPicPr>
        <xdr:cNvPr id="180" name="image179.jpg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151</xdr:row>
      <xdr:rowOff>0</xdr:rowOff>
    </xdr:from>
    <xdr:ext cx="742950" cy="990600"/>
    <xdr:pic>
      <xdr:nvPicPr>
        <xdr:cNvPr id="181" name="image180.jpg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151</xdr:row>
      <xdr:rowOff>0</xdr:rowOff>
    </xdr:from>
    <xdr:ext cx="742950" cy="990600"/>
    <xdr:pic>
      <xdr:nvPicPr>
        <xdr:cNvPr id="182" name="image181.jpg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152</xdr:row>
      <xdr:rowOff>0</xdr:rowOff>
    </xdr:from>
    <xdr:ext cx="742950" cy="990600"/>
    <xdr:pic>
      <xdr:nvPicPr>
        <xdr:cNvPr id="183" name="image182.jpg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154</xdr:row>
      <xdr:rowOff>0</xdr:rowOff>
    </xdr:from>
    <xdr:ext cx="742950" cy="990600"/>
    <xdr:pic>
      <xdr:nvPicPr>
        <xdr:cNvPr id="184" name="image183.jpg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154</xdr:row>
      <xdr:rowOff>0</xdr:rowOff>
    </xdr:from>
    <xdr:ext cx="742950" cy="990600"/>
    <xdr:pic>
      <xdr:nvPicPr>
        <xdr:cNvPr id="185" name="image184.jpg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155</xdr:row>
      <xdr:rowOff>0</xdr:rowOff>
    </xdr:from>
    <xdr:ext cx="742950" cy="990600"/>
    <xdr:pic>
      <xdr:nvPicPr>
        <xdr:cNvPr id="186" name="image185.jpg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155</xdr:row>
      <xdr:rowOff>0</xdr:rowOff>
    </xdr:from>
    <xdr:ext cx="742950" cy="990600"/>
    <xdr:pic>
      <xdr:nvPicPr>
        <xdr:cNvPr id="187" name="image186.jp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156</xdr:row>
      <xdr:rowOff>0</xdr:rowOff>
    </xdr:from>
    <xdr:ext cx="742950" cy="990600"/>
    <xdr:pic>
      <xdr:nvPicPr>
        <xdr:cNvPr id="188" name="image187.jpg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158</xdr:row>
      <xdr:rowOff>0</xdr:rowOff>
    </xdr:from>
    <xdr:ext cx="742950" cy="990600"/>
    <xdr:pic>
      <xdr:nvPicPr>
        <xdr:cNvPr id="189" name="image188.jpg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160</xdr:row>
      <xdr:rowOff>0</xdr:rowOff>
    </xdr:from>
    <xdr:ext cx="742950" cy="990600"/>
    <xdr:pic>
      <xdr:nvPicPr>
        <xdr:cNvPr id="190" name="image189.jpg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160</xdr:row>
      <xdr:rowOff>0</xdr:rowOff>
    </xdr:from>
    <xdr:ext cx="742950" cy="990600"/>
    <xdr:pic>
      <xdr:nvPicPr>
        <xdr:cNvPr id="191" name="image190.jpg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161</xdr:row>
      <xdr:rowOff>0</xdr:rowOff>
    </xdr:from>
    <xdr:ext cx="742950" cy="990600"/>
    <xdr:pic>
      <xdr:nvPicPr>
        <xdr:cNvPr id="192" name="image191.jpg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163</xdr:row>
      <xdr:rowOff>0</xdr:rowOff>
    </xdr:from>
    <xdr:ext cx="742950" cy="990600"/>
    <xdr:pic>
      <xdr:nvPicPr>
        <xdr:cNvPr id="193" name="image192.jpg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165</xdr:row>
      <xdr:rowOff>0</xdr:rowOff>
    </xdr:from>
    <xdr:ext cx="742950" cy="990600"/>
    <xdr:pic>
      <xdr:nvPicPr>
        <xdr:cNvPr id="194" name="image193.jpg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</xdr:row>
      <xdr:rowOff>0</xdr:rowOff>
    </xdr:from>
    <xdr:ext cx="742950" cy="990600"/>
    <xdr:pic>
      <xdr:nvPicPr>
        <xdr:cNvPr id="195" name="image194.jpg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166</xdr:row>
      <xdr:rowOff>0</xdr:rowOff>
    </xdr:from>
    <xdr:ext cx="742950" cy="990600"/>
    <xdr:pic>
      <xdr:nvPicPr>
        <xdr:cNvPr id="196" name="image195.jpg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</xdr:row>
      <xdr:rowOff>0</xdr:rowOff>
    </xdr:from>
    <xdr:ext cx="742950" cy="990600"/>
    <xdr:pic>
      <xdr:nvPicPr>
        <xdr:cNvPr id="197" name="image196.jpg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167</xdr:row>
      <xdr:rowOff>0</xdr:rowOff>
    </xdr:from>
    <xdr:ext cx="742950" cy="990600"/>
    <xdr:pic>
      <xdr:nvPicPr>
        <xdr:cNvPr id="198" name="image197.jpg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168</xdr:row>
      <xdr:rowOff>0</xdr:rowOff>
    </xdr:from>
    <xdr:ext cx="742950" cy="990600"/>
    <xdr:pic>
      <xdr:nvPicPr>
        <xdr:cNvPr id="199" name="image198.jpg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169</xdr:row>
      <xdr:rowOff>0</xdr:rowOff>
    </xdr:from>
    <xdr:ext cx="742950" cy="990600"/>
    <xdr:pic>
      <xdr:nvPicPr>
        <xdr:cNvPr id="200" name="image199.jpg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</xdr:row>
      <xdr:rowOff>0</xdr:rowOff>
    </xdr:from>
    <xdr:ext cx="733425" cy="990600"/>
    <xdr:pic>
      <xdr:nvPicPr>
        <xdr:cNvPr id="201" name="image200.jpg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170</xdr:row>
      <xdr:rowOff>0</xdr:rowOff>
    </xdr:from>
    <xdr:ext cx="742950" cy="990600"/>
    <xdr:pic>
      <xdr:nvPicPr>
        <xdr:cNvPr id="202" name="image201.jp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</xdr:row>
      <xdr:rowOff>0</xdr:rowOff>
    </xdr:from>
    <xdr:ext cx="742950" cy="990600"/>
    <xdr:pic>
      <xdr:nvPicPr>
        <xdr:cNvPr id="203" name="image202.jpg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</xdr:row>
      <xdr:rowOff>0</xdr:rowOff>
    </xdr:from>
    <xdr:ext cx="742950" cy="990600"/>
    <xdr:pic>
      <xdr:nvPicPr>
        <xdr:cNvPr id="204" name="image203.jp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176</xdr:row>
      <xdr:rowOff>0</xdr:rowOff>
    </xdr:from>
    <xdr:ext cx="590550" cy="990600"/>
    <xdr:pic>
      <xdr:nvPicPr>
        <xdr:cNvPr id="205" name="image204.jp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190</xdr:row>
      <xdr:rowOff>0</xdr:rowOff>
    </xdr:from>
    <xdr:ext cx="742950" cy="990600"/>
    <xdr:pic>
      <xdr:nvPicPr>
        <xdr:cNvPr id="206" name="image205.jp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161925</xdr:colOff>
      <xdr:row>144</xdr:row>
      <xdr:rowOff>19050</xdr:rowOff>
    </xdr:from>
    <xdr:ext cx="714375" cy="952500"/>
    <xdr:pic>
      <xdr:nvPicPr>
        <xdr:cNvPr id="2" name="image206.jp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145</xdr:row>
      <xdr:rowOff>19050</xdr:rowOff>
    </xdr:from>
    <xdr:ext cx="952500" cy="714375"/>
    <xdr:pic>
      <xdr:nvPicPr>
        <xdr:cNvPr id="3" name="image207.jp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146</xdr:row>
      <xdr:rowOff>19050</xdr:rowOff>
    </xdr:from>
    <xdr:ext cx="714375" cy="952500"/>
    <xdr:pic>
      <xdr:nvPicPr>
        <xdr:cNvPr id="4" name="image208.jpg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146</xdr:row>
      <xdr:rowOff>19050</xdr:rowOff>
    </xdr:from>
    <xdr:ext cx="714375" cy="952500"/>
    <xdr:pic>
      <xdr:nvPicPr>
        <xdr:cNvPr id="5" name="image209.jpg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147</xdr:row>
      <xdr:rowOff>19050</xdr:rowOff>
    </xdr:from>
    <xdr:ext cx="714375" cy="952500"/>
    <xdr:pic>
      <xdr:nvPicPr>
        <xdr:cNvPr id="6" name="image210.jpg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147</xdr:row>
      <xdr:rowOff>19050</xdr:rowOff>
    </xdr:from>
    <xdr:ext cx="714375" cy="952500"/>
    <xdr:pic>
      <xdr:nvPicPr>
        <xdr:cNvPr id="7" name="image211.jpg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148</xdr:row>
      <xdr:rowOff>19050</xdr:rowOff>
    </xdr:from>
    <xdr:ext cx="714375" cy="952500"/>
    <xdr:pic>
      <xdr:nvPicPr>
        <xdr:cNvPr id="8" name="image212.jpg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371475</xdr:colOff>
      <xdr:row>149</xdr:row>
      <xdr:rowOff>361950</xdr:rowOff>
    </xdr:from>
    <xdr:ext cx="790575" cy="590550"/>
    <xdr:pic>
      <xdr:nvPicPr>
        <xdr:cNvPr id="9" name="image213.jpg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200025</xdr:colOff>
      <xdr:row>149</xdr:row>
      <xdr:rowOff>285750</xdr:rowOff>
    </xdr:from>
    <xdr:ext cx="800100" cy="600075"/>
    <xdr:pic>
      <xdr:nvPicPr>
        <xdr:cNvPr id="10" name="image214.jpg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150</xdr:row>
      <xdr:rowOff>266700</xdr:rowOff>
    </xdr:from>
    <xdr:ext cx="952500" cy="714375"/>
    <xdr:pic>
      <xdr:nvPicPr>
        <xdr:cNvPr id="11" name="image215.jpg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150</xdr:row>
      <xdr:rowOff>19050</xdr:rowOff>
    </xdr:from>
    <xdr:ext cx="714375" cy="952500"/>
    <xdr:pic>
      <xdr:nvPicPr>
        <xdr:cNvPr id="12" name="image216.jpg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151</xdr:row>
      <xdr:rowOff>19050</xdr:rowOff>
    </xdr:from>
    <xdr:ext cx="952500" cy="714375"/>
    <xdr:pic>
      <xdr:nvPicPr>
        <xdr:cNvPr id="13" name="image217.jpg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151</xdr:row>
      <xdr:rowOff>19050</xdr:rowOff>
    </xdr:from>
    <xdr:ext cx="952500" cy="714375"/>
    <xdr:pic>
      <xdr:nvPicPr>
        <xdr:cNvPr id="14" name="image218.jpg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152</xdr:row>
      <xdr:rowOff>19050</xdr:rowOff>
    </xdr:from>
    <xdr:ext cx="714375" cy="952500"/>
    <xdr:pic>
      <xdr:nvPicPr>
        <xdr:cNvPr id="15" name="image219.jpg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152</xdr:row>
      <xdr:rowOff>19050</xdr:rowOff>
    </xdr:from>
    <xdr:ext cx="714375" cy="952500"/>
    <xdr:pic>
      <xdr:nvPicPr>
        <xdr:cNvPr id="16" name="image220.jpg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</xdr:row>
      <xdr:rowOff>19050</xdr:rowOff>
    </xdr:from>
    <xdr:ext cx="714375" cy="952500"/>
    <xdr:pic>
      <xdr:nvPicPr>
        <xdr:cNvPr id="17" name="image221.jpg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</xdr:row>
      <xdr:rowOff>19050</xdr:rowOff>
    </xdr:from>
    <xdr:ext cx="952500" cy="714375"/>
    <xdr:pic>
      <xdr:nvPicPr>
        <xdr:cNvPr id="18" name="image222.jp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153</xdr:row>
      <xdr:rowOff>19050</xdr:rowOff>
    </xdr:from>
    <xdr:ext cx="714375" cy="952500"/>
    <xdr:pic>
      <xdr:nvPicPr>
        <xdr:cNvPr id="19" name="image223.jp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153</xdr:row>
      <xdr:rowOff>19050</xdr:rowOff>
    </xdr:from>
    <xdr:ext cx="952500" cy="714375"/>
    <xdr:pic>
      <xdr:nvPicPr>
        <xdr:cNvPr id="20" name="image224.jp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154</xdr:row>
      <xdr:rowOff>19050</xdr:rowOff>
    </xdr:from>
    <xdr:ext cx="952500" cy="714375"/>
    <xdr:pic>
      <xdr:nvPicPr>
        <xdr:cNvPr id="21" name="image225.jp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155</xdr:row>
      <xdr:rowOff>0</xdr:rowOff>
    </xdr:from>
    <xdr:ext cx="952500" cy="714375"/>
    <xdr:pic>
      <xdr:nvPicPr>
        <xdr:cNvPr id="22" name="image226.jpg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155</xdr:row>
      <xdr:rowOff>19050</xdr:rowOff>
    </xdr:from>
    <xdr:ext cx="714375" cy="952500"/>
    <xdr:pic>
      <xdr:nvPicPr>
        <xdr:cNvPr id="23" name="image227.jp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156</xdr:row>
      <xdr:rowOff>19050</xdr:rowOff>
    </xdr:from>
    <xdr:ext cx="952500" cy="714375"/>
    <xdr:pic>
      <xdr:nvPicPr>
        <xdr:cNvPr id="24" name="image228.jp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2</xdr:row>
      <xdr:rowOff>19050</xdr:rowOff>
    </xdr:from>
    <xdr:ext cx="952500" cy="714375"/>
    <xdr:pic>
      <xdr:nvPicPr>
        <xdr:cNvPr id="25" name="image229.jp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571500</xdr:colOff>
      <xdr:row>116</xdr:row>
      <xdr:rowOff>76200</xdr:rowOff>
    </xdr:from>
    <xdr:ext cx="895350" cy="1190625"/>
    <xdr:pic>
      <xdr:nvPicPr>
        <xdr:cNvPr id="26" name="image230.jp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714375</xdr:colOff>
      <xdr:row>117</xdr:row>
      <xdr:rowOff>28575</xdr:rowOff>
    </xdr:from>
    <xdr:ext cx="819150" cy="1085850"/>
    <xdr:pic>
      <xdr:nvPicPr>
        <xdr:cNvPr id="27" name="image231.jpg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866775</xdr:colOff>
      <xdr:row>118</xdr:row>
      <xdr:rowOff>76200</xdr:rowOff>
    </xdr:from>
    <xdr:ext cx="714375" cy="952500"/>
    <xdr:pic>
      <xdr:nvPicPr>
        <xdr:cNvPr id="28" name="image232.jpg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885825</xdr:colOff>
      <xdr:row>119</xdr:row>
      <xdr:rowOff>85725</xdr:rowOff>
    </xdr:from>
    <xdr:ext cx="714375" cy="952500"/>
    <xdr:pic>
      <xdr:nvPicPr>
        <xdr:cNvPr id="29" name="image233.jp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666750</xdr:colOff>
      <xdr:row>120</xdr:row>
      <xdr:rowOff>9525</xdr:rowOff>
    </xdr:from>
    <xdr:ext cx="714375" cy="952500"/>
    <xdr:pic>
      <xdr:nvPicPr>
        <xdr:cNvPr id="30" name="image234.jpg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122</xdr:row>
      <xdr:rowOff>19050</xdr:rowOff>
    </xdr:from>
    <xdr:ext cx="714375" cy="952500"/>
    <xdr:pic>
      <xdr:nvPicPr>
        <xdr:cNvPr id="31" name="image235.jpg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122</xdr:row>
      <xdr:rowOff>19050</xdr:rowOff>
    </xdr:from>
    <xdr:ext cx="714375" cy="952500"/>
    <xdr:pic>
      <xdr:nvPicPr>
        <xdr:cNvPr id="32" name="image236.jp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123</xdr:row>
      <xdr:rowOff>19050</xdr:rowOff>
    </xdr:from>
    <xdr:ext cx="714375" cy="952500"/>
    <xdr:pic>
      <xdr:nvPicPr>
        <xdr:cNvPr id="33" name="image237.jp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124</xdr:row>
      <xdr:rowOff>19050</xdr:rowOff>
    </xdr:from>
    <xdr:ext cx="714375" cy="952500"/>
    <xdr:pic>
      <xdr:nvPicPr>
        <xdr:cNvPr id="34" name="image238.jp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</xdr:row>
      <xdr:rowOff>0</xdr:rowOff>
    </xdr:from>
    <xdr:ext cx="714375" cy="952500"/>
    <xdr:pic>
      <xdr:nvPicPr>
        <xdr:cNvPr id="35" name="image239.jpg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714375" cy="952500"/>
    <xdr:pic>
      <xdr:nvPicPr>
        <xdr:cNvPr id="36" name="image240.jpg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166</xdr:row>
      <xdr:rowOff>19050</xdr:rowOff>
    </xdr:from>
    <xdr:ext cx="714375" cy="952500"/>
    <xdr:pic>
      <xdr:nvPicPr>
        <xdr:cNvPr id="37" name="image241.jpg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167</xdr:row>
      <xdr:rowOff>19050</xdr:rowOff>
    </xdr:from>
    <xdr:ext cx="714375" cy="952500"/>
    <xdr:pic>
      <xdr:nvPicPr>
        <xdr:cNvPr id="38" name="image242.jpg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34</xdr:row>
      <xdr:rowOff>19050</xdr:rowOff>
    </xdr:from>
    <xdr:ext cx="714375" cy="952500"/>
    <xdr:pic>
      <xdr:nvPicPr>
        <xdr:cNvPr id="39" name="image243.jp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35</xdr:row>
      <xdr:rowOff>19050</xdr:rowOff>
    </xdr:from>
    <xdr:ext cx="714375" cy="952500"/>
    <xdr:pic>
      <xdr:nvPicPr>
        <xdr:cNvPr id="40" name="image244.jp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35</xdr:row>
      <xdr:rowOff>19050</xdr:rowOff>
    </xdr:from>
    <xdr:ext cx="714375" cy="952500"/>
    <xdr:pic>
      <xdr:nvPicPr>
        <xdr:cNvPr id="41" name="image245.jpg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101</xdr:row>
      <xdr:rowOff>19050</xdr:rowOff>
    </xdr:from>
    <xdr:ext cx="714375" cy="952500"/>
    <xdr:pic>
      <xdr:nvPicPr>
        <xdr:cNvPr id="42" name="image246.jpg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101</xdr:row>
      <xdr:rowOff>19050</xdr:rowOff>
    </xdr:from>
    <xdr:ext cx="714375" cy="952500"/>
    <xdr:pic>
      <xdr:nvPicPr>
        <xdr:cNvPr id="43" name="image247.jpg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36</xdr:row>
      <xdr:rowOff>19050</xdr:rowOff>
    </xdr:from>
    <xdr:ext cx="714375" cy="952500"/>
    <xdr:pic>
      <xdr:nvPicPr>
        <xdr:cNvPr id="44" name="image248.jpg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36</xdr:row>
      <xdr:rowOff>19050</xdr:rowOff>
    </xdr:from>
    <xdr:ext cx="952500" cy="714375"/>
    <xdr:pic>
      <xdr:nvPicPr>
        <xdr:cNvPr id="45" name="image249.jpg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102</xdr:row>
      <xdr:rowOff>19050</xdr:rowOff>
    </xdr:from>
    <xdr:ext cx="952500" cy="714375"/>
    <xdr:pic>
      <xdr:nvPicPr>
        <xdr:cNvPr id="46" name="image250.jpg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102</xdr:row>
      <xdr:rowOff>19050</xdr:rowOff>
    </xdr:from>
    <xdr:ext cx="714375" cy="952500"/>
    <xdr:pic>
      <xdr:nvPicPr>
        <xdr:cNvPr id="47" name="image251.jpg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104</xdr:row>
      <xdr:rowOff>19050</xdr:rowOff>
    </xdr:from>
    <xdr:ext cx="876300" cy="952500"/>
    <xdr:pic>
      <xdr:nvPicPr>
        <xdr:cNvPr id="48" name="image252.jpg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171450</xdr:colOff>
      <xdr:row>105</xdr:row>
      <xdr:rowOff>28575</xdr:rowOff>
    </xdr:from>
    <xdr:ext cx="876300" cy="1162050"/>
    <xdr:pic>
      <xdr:nvPicPr>
        <xdr:cNvPr id="49" name="image253.jpg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106</xdr:row>
      <xdr:rowOff>28575</xdr:rowOff>
    </xdr:from>
    <xdr:ext cx="714375" cy="952500"/>
    <xdr:pic>
      <xdr:nvPicPr>
        <xdr:cNvPr id="50" name="image254.jpg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106</xdr:row>
      <xdr:rowOff>19050</xdr:rowOff>
    </xdr:from>
    <xdr:ext cx="714375" cy="952500"/>
    <xdr:pic>
      <xdr:nvPicPr>
        <xdr:cNvPr id="51" name="image255.jpg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87</xdr:row>
      <xdr:rowOff>0</xdr:rowOff>
    </xdr:from>
    <xdr:ext cx="714375" cy="952500"/>
    <xdr:pic>
      <xdr:nvPicPr>
        <xdr:cNvPr id="52" name="image256.jpg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87</xdr:row>
      <xdr:rowOff>0</xdr:rowOff>
    </xdr:from>
    <xdr:ext cx="714375" cy="952500"/>
    <xdr:pic>
      <xdr:nvPicPr>
        <xdr:cNvPr id="53" name="image257.jpg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87</xdr:row>
      <xdr:rowOff>0</xdr:rowOff>
    </xdr:from>
    <xdr:ext cx="714375" cy="952500"/>
    <xdr:pic>
      <xdr:nvPicPr>
        <xdr:cNvPr id="54" name="image258.jpg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87</xdr:row>
      <xdr:rowOff>0</xdr:rowOff>
    </xdr:from>
    <xdr:ext cx="714375" cy="952500"/>
    <xdr:pic>
      <xdr:nvPicPr>
        <xdr:cNvPr id="55" name="image259.jpg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304800</xdr:colOff>
      <xdr:row>87</xdr:row>
      <xdr:rowOff>38100</xdr:rowOff>
    </xdr:from>
    <xdr:ext cx="714375" cy="952500"/>
    <xdr:pic>
      <xdr:nvPicPr>
        <xdr:cNvPr id="56" name="image260.jpg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87</xdr:row>
      <xdr:rowOff>19050</xdr:rowOff>
    </xdr:from>
    <xdr:ext cx="714375" cy="952500"/>
    <xdr:pic>
      <xdr:nvPicPr>
        <xdr:cNvPr id="57" name="image261.jpg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88</xdr:row>
      <xdr:rowOff>19050</xdr:rowOff>
    </xdr:from>
    <xdr:ext cx="714375" cy="952500"/>
    <xdr:pic>
      <xdr:nvPicPr>
        <xdr:cNvPr id="58" name="image262.jpg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47625</xdr:colOff>
      <xdr:row>88</xdr:row>
      <xdr:rowOff>19050</xdr:rowOff>
    </xdr:from>
    <xdr:ext cx="952500" cy="714375"/>
    <xdr:pic>
      <xdr:nvPicPr>
        <xdr:cNvPr id="59" name="image263.jpg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89</xdr:row>
      <xdr:rowOff>19050</xdr:rowOff>
    </xdr:from>
    <xdr:ext cx="952500" cy="714375"/>
    <xdr:pic>
      <xdr:nvPicPr>
        <xdr:cNvPr id="60" name="image264.jpg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89</xdr:row>
      <xdr:rowOff>19050</xdr:rowOff>
    </xdr:from>
    <xdr:ext cx="714375" cy="952500"/>
    <xdr:pic>
      <xdr:nvPicPr>
        <xdr:cNvPr id="61" name="image265.jpg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16</xdr:row>
      <xdr:rowOff>19050</xdr:rowOff>
    </xdr:from>
    <xdr:ext cx="714375" cy="952500"/>
    <xdr:pic>
      <xdr:nvPicPr>
        <xdr:cNvPr id="62" name="image266.jpg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17</xdr:row>
      <xdr:rowOff>57150</xdr:rowOff>
    </xdr:from>
    <xdr:ext cx="714375" cy="952500"/>
    <xdr:pic>
      <xdr:nvPicPr>
        <xdr:cNvPr id="63" name="image267.jpg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18</xdr:row>
      <xdr:rowOff>19050</xdr:rowOff>
    </xdr:from>
    <xdr:ext cx="714375" cy="952500"/>
    <xdr:pic>
      <xdr:nvPicPr>
        <xdr:cNvPr id="64" name="image268.jpg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19</xdr:row>
      <xdr:rowOff>19050</xdr:rowOff>
    </xdr:from>
    <xdr:ext cx="714375" cy="952500"/>
    <xdr:pic>
      <xdr:nvPicPr>
        <xdr:cNvPr id="65" name="image269.jpg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19</xdr:row>
      <xdr:rowOff>19050</xdr:rowOff>
    </xdr:from>
    <xdr:ext cx="714375" cy="952500"/>
    <xdr:pic>
      <xdr:nvPicPr>
        <xdr:cNvPr id="66" name="image270.jpg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20</xdr:row>
      <xdr:rowOff>19050</xdr:rowOff>
    </xdr:from>
    <xdr:ext cx="714375" cy="952500"/>
    <xdr:pic>
      <xdr:nvPicPr>
        <xdr:cNvPr id="67" name="image271.jpg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20</xdr:row>
      <xdr:rowOff>19050</xdr:rowOff>
    </xdr:from>
    <xdr:ext cx="714375" cy="952500"/>
    <xdr:pic>
      <xdr:nvPicPr>
        <xdr:cNvPr id="68" name="image272.jpg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21</xdr:row>
      <xdr:rowOff>19050</xdr:rowOff>
    </xdr:from>
    <xdr:ext cx="714375" cy="952500"/>
    <xdr:pic>
      <xdr:nvPicPr>
        <xdr:cNvPr id="69" name="image273.jpg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90</xdr:row>
      <xdr:rowOff>19050</xdr:rowOff>
    </xdr:from>
    <xdr:ext cx="952500" cy="714375"/>
    <xdr:pic>
      <xdr:nvPicPr>
        <xdr:cNvPr id="70" name="image274.jpg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304800</xdr:colOff>
      <xdr:row>22</xdr:row>
      <xdr:rowOff>76200</xdr:rowOff>
    </xdr:from>
    <xdr:ext cx="866775" cy="933450"/>
    <xdr:pic>
      <xdr:nvPicPr>
        <xdr:cNvPr id="71" name="image275.jpg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22</xdr:row>
      <xdr:rowOff>19050</xdr:rowOff>
    </xdr:from>
    <xdr:ext cx="714375" cy="952500"/>
    <xdr:pic>
      <xdr:nvPicPr>
        <xdr:cNvPr id="72" name="image276.jpg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91</xdr:row>
      <xdr:rowOff>19050</xdr:rowOff>
    </xdr:from>
    <xdr:ext cx="714375" cy="952500"/>
    <xdr:pic>
      <xdr:nvPicPr>
        <xdr:cNvPr id="73" name="image277.jpg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91</xdr:row>
      <xdr:rowOff>19050</xdr:rowOff>
    </xdr:from>
    <xdr:ext cx="714375" cy="952500"/>
    <xdr:pic>
      <xdr:nvPicPr>
        <xdr:cNvPr id="74" name="image278.jpg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92</xdr:row>
      <xdr:rowOff>19050</xdr:rowOff>
    </xdr:from>
    <xdr:ext cx="714375" cy="952500"/>
    <xdr:pic>
      <xdr:nvPicPr>
        <xdr:cNvPr id="75" name="image279.jpg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93</xdr:row>
      <xdr:rowOff>19050</xdr:rowOff>
    </xdr:from>
    <xdr:ext cx="714375" cy="952500"/>
    <xdr:pic>
      <xdr:nvPicPr>
        <xdr:cNvPr id="76" name="image280.jpg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125</xdr:row>
      <xdr:rowOff>19050</xdr:rowOff>
    </xdr:from>
    <xdr:ext cx="952500" cy="714375"/>
    <xdr:pic>
      <xdr:nvPicPr>
        <xdr:cNvPr id="77" name="image281.jpg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94</xdr:row>
      <xdr:rowOff>19050</xdr:rowOff>
    </xdr:from>
    <xdr:ext cx="714375" cy="952500"/>
    <xdr:pic>
      <xdr:nvPicPr>
        <xdr:cNvPr id="78" name="image282.jpg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126</xdr:row>
      <xdr:rowOff>19050</xdr:rowOff>
    </xdr:from>
    <xdr:ext cx="714375" cy="952500"/>
    <xdr:pic>
      <xdr:nvPicPr>
        <xdr:cNvPr id="79" name="image283.jpg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1247775</xdr:colOff>
      <xdr:row>0</xdr:row>
      <xdr:rowOff>-7324725</xdr:rowOff>
    </xdr:from>
    <xdr:ext cx="0" cy="0"/>
    <xdr:pic>
      <xdr:nvPicPr>
        <xdr:cNvPr id="80" name="image284.jpg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171575" cy="876300"/>
    <xdr:pic>
      <xdr:nvPicPr>
        <xdr:cNvPr id="81" name="image285.jpg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733425" cy="971550"/>
    <xdr:pic>
      <xdr:nvPicPr>
        <xdr:cNvPr id="82" name="image286.jpg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714375" cy="952500"/>
    <xdr:pic>
      <xdr:nvPicPr>
        <xdr:cNvPr id="83" name="image287.jpg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</xdr:row>
      <xdr:rowOff>0</xdr:rowOff>
    </xdr:from>
    <xdr:ext cx="714375" cy="952500"/>
    <xdr:pic>
      <xdr:nvPicPr>
        <xdr:cNvPr id="84" name="image288.jpg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128</xdr:row>
      <xdr:rowOff>0</xdr:rowOff>
    </xdr:from>
    <xdr:ext cx="714375" cy="952500"/>
    <xdr:pic>
      <xdr:nvPicPr>
        <xdr:cNvPr id="85" name="image289.jpg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952500" cy="714375"/>
    <xdr:pic>
      <xdr:nvPicPr>
        <xdr:cNvPr id="86" name="image290.jpg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876300" cy="923925"/>
    <xdr:pic>
      <xdr:nvPicPr>
        <xdr:cNvPr id="87" name="image291.jpg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</xdr:row>
      <xdr:rowOff>0</xdr:rowOff>
    </xdr:from>
    <xdr:ext cx="1181100" cy="885825"/>
    <xdr:pic>
      <xdr:nvPicPr>
        <xdr:cNvPr id="88" name="image292.jpg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158</xdr:row>
      <xdr:rowOff>0</xdr:rowOff>
    </xdr:from>
    <xdr:ext cx="723900" cy="962025"/>
    <xdr:pic>
      <xdr:nvPicPr>
        <xdr:cNvPr id="89" name="image293.jpg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159</xdr:row>
      <xdr:rowOff>0</xdr:rowOff>
    </xdr:from>
    <xdr:ext cx="723900" cy="971550"/>
    <xdr:pic>
      <xdr:nvPicPr>
        <xdr:cNvPr id="90" name="image294.jpg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160</xdr:row>
      <xdr:rowOff>0</xdr:rowOff>
    </xdr:from>
    <xdr:ext cx="657225" cy="876300"/>
    <xdr:pic>
      <xdr:nvPicPr>
        <xdr:cNvPr id="91" name="image295.jpg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752475" cy="1000125"/>
    <xdr:pic>
      <xdr:nvPicPr>
        <xdr:cNvPr id="92" name="image296.jpg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129</xdr:row>
      <xdr:rowOff>0</xdr:rowOff>
    </xdr:from>
    <xdr:ext cx="885825" cy="666750"/>
    <xdr:pic>
      <xdr:nvPicPr>
        <xdr:cNvPr id="93" name="image297.jpg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</xdr:row>
      <xdr:rowOff>0</xdr:rowOff>
    </xdr:from>
    <xdr:ext cx="723900" cy="962025"/>
    <xdr:pic>
      <xdr:nvPicPr>
        <xdr:cNvPr id="94" name="image298.jpg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1295400</xdr:rowOff>
    </xdr:from>
    <xdr:ext cx="914400" cy="1228725"/>
    <xdr:pic>
      <xdr:nvPicPr>
        <xdr:cNvPr id="95" name="image299.jpg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714375" cy="952500"/>
    <xdr:pic>
      <xdr:nvPicPr>
        <xdr:cNvPr id="96" name="image300.jpg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714375" cy="952500"/>
    <xdr:pic>
      <xdr:nvPicPr>
        <xdr:cNvPr id="97" name="image301.jpg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752475" cy="1000125"/>
    <xdr:pic>
      <xdr:nvPicPr>
        <xdr:cNvPr id="98" name="image302.jpg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666750" cy="895350"/>
    <xdr:pic>
      <xdr:nvPicPr>
        <xdr:cNvPr id="99" name="image303.jpg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571500" cy="762000"/>
    <xdr:pic>
      <xdr:nvPicPr>
        <xdr:cNvPr id="100" name="image304.jpg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676275" cy="904875"/>
    <xdr:pic>
      <xdr:nvPicPr>
        <xdr:cNvPr id="101" name="image305.jpg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</xdr:row>
      <xdr:rowOff>0</xdr:rowOff>
    </xdr:from>
    <xdr:ext cx="714375" cy="952500"/>
    <xdr:pic>
      <xdr:nvPicPr>
        <xdr:cNvPr id="102" name="image306.jpg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714375" cy="952500"/>
    <xdr:pic>
      <xdr:nvPicPr>
        <xdr:cNvPr id="103" name="image307.jpg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1285875</xdr:rowOff>
    </xdr:from>
    <xdr:ext cx="1381125" cy="1028700"/>
    <xdr:pic>
      <xdr:nvPicPr>
        <xdr:cNvPr id="104" name="image308.jpg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714375" cy="952500"/>
    <xdr:pic>
      <xdr:nvPicPr>
        <xdr:cNvPr id="105" name="image309.jpg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695325" cy="923925"/>
    <xdr:pic>
      <xdr:nvPicPr>
        <xdr:cNvPr id="106" name="image310.jpg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952500" cy="714375"/>
    <xdr:pic>
      <xdr:nvPicPr>
        <xdr:cNvPr id="107" name="image311.jpg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131</xdr:row>
      <xdr:rowOff>0</xdr:rowOff>
    </xdr:from>
    <xdr:ext cx="714375" cy="952500"/>
    <xdr:pic>
      <xdr:nvPicPr>
        <xdr:cNvPr id="108" name="image312.jpg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</xdr:row>
      <xdr:rowOff>0</xdr:rowOff>
    </xdr:from>
    <xdr:ext cx="695325" cy="923925"/>
    <xdr:pic>
      <xdr:nvPicPr>
        <xdr:cNvPr id="109" name="image313.jpg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</xdr:row>
      <xdr:rowOff>0</xdr:rowOff>
    </xdr:from>
    <xdr:ext cx="676275" cy="904875"/>
    <xdr:pic>
      <xdr:nvPicPr>
        <xdr:cNvPr id="110" name="image314.jpg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714375" cy="952500"/>
    <xdr:pic>
      <xdr:nvPicPr>
        <xdr:cNvPr id="111" name="image315.jpg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714375" cy="952500"/>
    <xdr:pic>
      <xdr:nvPicPr>
        <xdr:cNvPr id="112" name="image316.jpg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161</xdr:row>
      <xdr:rowOff>0</xdr:rowOff>
    </xdr:from>
    <xdr:ext cx="952500" cy="714375"/>
    <xdr:pic>
      <xdr:nvPicPr>
        <xdr:cNvPr id="113" name="image317.jpg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162</xdr:row>
      <xdr:rowOff>0</xdr:rowOff>
    </xdr:from>
    <xdr:ext cx="695325" cy="923925"/>
    <xdr:pic>
      <xdr:nvPicPr>
        <xdr:cNvPr id="114" name="image318.jpg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163</xdr:row>
      <xdr:rowOff>0</xdr:rowOff>
    </xdr:from>
    <xdr:ext cx="1181100" cy="885825"/>
    <xdr:pic>
      <xdr:nvPicPr>
        <xdr:cNvPr id="115" name="image319.jpg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164</xdr:row>
      <xdr:rowOff>0</xdr:rowOff>
    </xdr:from>
    <xdr:ext cx="714375" cy="952500"/>
    <xdr:pic>
      <xdr:nvPicPr>
        <xdr:cNvPr id="116" name="image320.jpg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152525" cy="866775"/>
    <xdr:pic>
      <xdr:nvPicPr>
        <xdr:cNvPr id="117" name="image321.jpg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114425" cy="828675"/>
    <xdr:pic>
      <xdr:nvPicPr>
        <xdr:cNvPr id="118" name="image322.jpg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714375" cy="952500"/>
    <xdr:pic>
      <xdr:nvPicPr>
        <xdr:cNvPr id="119" name="image323.jpg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714375" cy="952500"/>
    <xdr:pic>
      <xdr:nvPicPr>
        <xdr:cNvPr id="120" name="image324.jpg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561975" cy="752475"/>
    <xdr:pic>
      <xdr:nvPicPr>
        <xdr:cNvPr id="121" name="image325.jpg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952500" cy="714375"/>
    <xdr:pic>
      <xdr:nvPicPr>
        <xdr:cNvPr id="122" name="image326.jpg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657225" cy="876300"/>
    <xdr:pic>
      <xdr:nvPicPr>
        <xdr:cNvPr id="123" name="image327.jpg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</xdr:row>
      <xdr:rowOff>0</xdr:rowOff>
    </xdr:from>
    <xdr:ext cx="714375" cy="952500"/>
    <xdr:pic>
      <xdr:nvPicPr>
        <xdr:cNvPr id="124" name="image328.jpg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647700" cy="857250"/>
    <xdr:pic>
      <xdr:nvPicPr>
        <xdr:cNvPr id="125" name="image329.jpg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134</xdr:row>
      <xdr:rowOff>0</xdr:rowOff>
    </xdr:from>
    <xdr:ext cx="714375" cy="952500"/>
    <xdr:pic>
      <xdr:nvPicPr>
        <xdr:cNvPr id="126" name="image330.jpg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247775" cy="933450"/>
    <xdr:pic>
      <xdr:nvPicPr>
        <xdr:cNvPr id="127" name="image331.jpg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</xdr:row>
      <xdr:rowOff>0</xdr:rowOff>
    </xdr:from>
    <xdr:ext cx="714375" cy="952500"/>
    <xdr:pic>
      <xdr:nvPicPr>
        <xdr:cNvPr id="128" name="image332.jpg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</xdr:row>
      <xdr:rowOff>0</xdr:rowOff>
    </xdr:from>
    <xdr:ext cx="1171575" cy="876300"/>
    <xdr:pic>
      <xdr:nvPicPr>
        <xdr:cNvPr id="129" name="image333.jpg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136</xdr:row>
      <xdr:rowOff>0</xdr:rowOff>
    </xdr:from>
    <xdr:ext cx="914400" cy="952500"/>
    <xdr:pic>
      <xdr:nvPicPr>
        <xdr:cNvPr id="130" name="image334.jpg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257300" cy="942975"/>
    <xdr:pic>
      <xdr:nvPicPr>
        <xdr:cNvPr id="131" name="image335.jpg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714375" cy="952500"/>
    <xdr:pic>
      <xdr:nvPicPr>
        <xdr:cNvPr id="132" name="image336.jpg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714375" cy="952500"/>
    <xdr:pic>
      <xdr:nvPicPr>
        <xdr:cNvPr id="133" name="image337.jpg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</xdr:row>
      <xdr:rowOff>0</xdr:rowOff>
    </xdr:from>
    <xdr:ext cx="1085850" cy="809625"/>
    <xdr:pic>
      <xdr:nvPicPr>
        <xdr:cNvPr id="134" name="image338.jpg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137</xdr:row>
      <xdr:rowOff>0</xdr:rowOff>
    </xdr:from>
    <xdr:ext cx="676275" cy="904875"/>
    <xdr:pic>
      <xdr:nvPicPr>
        <xdr:cNvPr id="135" name="image339.jpg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</xdr:row>
      <xdr:rowOff>0</xdr:rowOff>
    </xdr:from>
    <xdr:ext cx="952500" cy="714375"/>
    <xdr:pic>
      <xdr:nvPicPr>
        <xdr:cNvPr id="136" name="image340.jpg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138</xdr:row>
      <xdr:rowOff>0</xdr:rowOff>
    </xdr:from>
    <xdr:ext cx="714375" cy="952500"/>
    <xdr:pic>
      <xdr:nvPicPr>
        <xdr:cNvPr id="137" name="image341.jpg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139</xdr:row>
      <xdr:rowOff>0</xdr:rowOff>
    </xdr:from>
    <xdr:ext cx="666750" cy="895350"/>
    <xdr:pic>
      <xdr:nvPicPr>
        <xdr:cNvPr id="138" name="image342.jpg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139</xdr:row>
      <xdr:rowOff>0</xdr:rowOff>
    </xdr:from>
    <xdr:ext cx="1304925" cy="981075"/>
    <xdr:pic>
      <xdr:nvPicPr>
        <xdr:cNvPr id="139" name="image343.png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638175" cy="847725"/>
    <xdr:pic>
      <xdr:nvPicPr>
        <xdr:cNvPr id="140" name="image344.jpg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704850" cy="933450"/>
    <xdr:pic>
      <xdr:nvPicPr>
        <xdr:cNvPr id="141" name="image345.jpg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86</xdr:row>
      <xdr:rowOff>0</xdr:rowOff>
    </xdr:from>
    <xdr:ext cx="714375" cy="952500"/>
    <xdr:pic>
      <xdr:nvPicPr>
        <xdr:cNvPr id="142" name="image346.jpg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</xdr:row>
      <xdr:rowOff>0</xdr:rowOff>
    </xdr:from>
    <xdr:ext cx="952500" cy="714375"/>
    <xdr:pic>
      <xdr:nvPicPr>
        <xdr:cNvPr id="143" name="image347.jpg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111</xdr:row>
      <xdr:rowOff>0</xdr:rowOff>
    </xdr:from>
    <xdr:ext cx="714375" cy="952500"/>
    <xdr:pic>
      <xdr:nvPicPr>
        <xdr:cNvPr id="144" name="image348.jpg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0</xdr:rowOff>
    </xdr:from>
    <xdr:ext cx="1238250" cy="923925"/>
    <xdr:pic>
      <xdr:nvPicPr>
        <xdr:cNvPr id="145" name="image349.jpg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112</xdr:row>
      <xdr:rowOff>0</xdr:rowOff>
    </xdr:from>
    <xdr:ext cx="771525" cy="1028700"/>
    <xdr:pic>
      <xdr:nvPicPr>
        <xdr:cNvPr id="146" name="image350.jpg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</xdr:row>
      <xdr:rowOff>0</xdr:rowOff>
    </xdr:from>
    <xdr:ext cx="714375" cy="952500"/>
    <xdr:pic>
      <xdr:nvPicPr>
        <xdr:cNvPr id="147" name="image351.jpg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113</xdr:row>
      <xdr:rowOff>0</xdr:rowOff>
    </xdr:from>
    <xdr:ext cx="714375" cy="952500"/>
    <xdr:pic>
      <xdr:nvPicPr>
        <xdr:cNvPr id="148" name="image352.jpg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0</xdr:rowOff>
    </xdr:from>
    <xdr:ext cx="714375" cy="952500"/>
    <xdr:pic>
      <xdr:nvPicPr>
        <xdr:cNvPr id="149" name="image353.jpg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168</xdr:row>
      <xdr:rowOff>0</xdr:rowOff>
    </xdr:from>
    <xdr:ext cx="714375" cy="952500"/>
    <xdr:pic>
      <xdr:nvPicPr>
        <xdr:cNvPr id="150" name="image354.jpg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169</xdr:row>
      <xdr:rowOff>0</xdr:rowOff>
    </xdr:from>
    <xdr:ext cx="714375" cy="952500"/>
    <xdr:pic>
      <xdr:nvPicPr>
        <xdr:cNvPr id="151" name="image355.jpg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169</xdr:row>
      <xdr:rowOff>0</xdr:rowOff>
    </xdr:from>
    <xdr:ext cx="714375" cy="952500"/>
    <xdr:pic>
      <xdr:nvPicPr>
        <xdr:cNvPr id="152" name="image356.jpg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714375" cy="952500"/>
    <xdr:pic>
      <xdr:nvPicPr>
        <xdr:cNvPr id="153" name="image357.jpg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714375" cy="952500"/>
    <xdr:pic>
      <xdr:nvPicPr>
        <xdr:cNvPr id="154" name="image358.jpg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140</xdr:row>
      <xdr:rowOff>0</xdr:rowOff>
    </xdr:from>
    <xdr:ext cx="714375" cy="952500"/>
    <xdr:pic>
      <xdr:nvPicPr>
        <xdr:cNvPr id="155" name="image359.jpg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0</xdr:rowOff>
    </xdr:from>
    <xdr:ext cx="714375" cy="952500"/>
    <xdr:pic>
      <xdr:nvPicPr>
        <xdr:cNvPr id="156" name="image360.jpg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141</xdr:row>
      <xdr:rowOff>0</xdr:rowOff>
    </xdr:from>
    <xdr:ext cx="714375" cy="952500"/>
    <xdr:pic>
      <xdr:nvPicPr>
        <xdr:cNvPr id="157" name="image361.jpg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141</xdr:row>
      <xdr:rowOff>0</xdr:rowOff>
    </xdr:from>
    <xdr:ext cx="714375" cy="952500"/>
    <xdr:pic>
      <xdr:nvPicPr>
        <xdr:cNvPr id="158" name="image362.jpg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142</xdr:row>
      <xdr:rowOff>0</xdr:rowOff>
    </xdr:from>
    <xdr:ext cx="714375" cy="952500"/>
    <xdr:pic>
      <xdr:nvPicPr>
        <xdr:cNvPr id="159" name="image363.jpg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142</xdr:row>
      <xdr:rowOff>0</xdr:rowOff>
    </xdr:from>
    <xdr:ext cx="714375" cy="952500"/>
    <xdr:pic>
      <xdr:nvPicPr>
        <xdr:cNvPr id="160" name="image364.jpg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952500" cy="714375"/>
    <xdr:pic>
      <xdr:nvPicPr>
        <xdr:cNvPr id="161" name="image365.jpg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1257300</xdr:rowOff>
    </xdr:from>
    <xdr:ext cx="1352550" cy="1000125"/>
    <xdr:pic>
      <xdr:nvPicPr>
        <xdr:cNvPr id="162" name="image366.jpg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952500" cy="714375"/>
    <xdr:pic>
      <xdr:nvPicPr>
        <xdr:cNvPr id="163" name="image367.jpg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952500" cy="714375"/>
    <xdr:pic>
      <xdr:nvPicPr>
        <xdr:cNvPr id="164" name="image368.png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714375" cy="952500"/>
    <xdr:pic>
      <xdr:nvPicPr>
        <xdr:cNvPr id="165" name="image369.jpg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714375" cy="952500"/>
    <xdr:pic>
      <xdr:nvPicPr>
        <xdr:cNvPr id="166" name="image370.jpg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714375" cy="952500"/>
    <xdr:pic>
      <xdr:nvPicPr>
        <xdr:cNvPr id="167" name="image371.jpg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714375" cy="952500"/>
    <xdr:pic>
      <xdr:nvPicPr>
        <xdr:cNvPr id="168" name="image372.jpg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714375" cy="952500"/>
    <xdr:pic>
      <xdr:nvPicPr>
        <xdr:cNvPr id="169" name="image373.jpg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714375" cy="952500"/>
    <xdr:pic>
      <xdr:nvPicPr>
        <xdr:cNvPr id="170" name="image374.jpg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714375" cy="952500"/>
    <xdr:pic>
      <xdr:nvPicPr>
        <xdr:cNvPr id="171" name="image375.jpg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714375" cy="952500"/>
    <xdr:pic>
      <xdr:nvPicPr>
        <xdr:cNvPr id="172" name="image376.jpg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723900" cy="971550"/>
    <xdr:pic>
      <xdr:nvPicPr>
        <xdr:cNvPr id="173" name="image377.jpg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714375" cy="952500"/>
    <xdr:pic>
      <xdr:nvPicPr>
        <xdr:cNvPr id="174" name="image378.jpg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714375" cy="952500"/>
    <xdr:pic>
      <xdr:nvPicPr>
        <xdr:cNvPr id="175" name="image379.jpg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157</xdr:row>
      <xdr:rowOff>0</xdr:rowOff>
    </xdr:from>
    <xdr:ext cx="714375" cy="952500"/>
    <xdr:pic>
      <xdr:nvPicPr>
        <xdr:cNvPr id="176" name="image380.jpg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158</xdr:row>
      <xdr:rowOff>0</xdr:rowOff>
    </xdr:from>
    <xdr:ext cx="714375" cy="952500"/>
    <xdr:pic>
      <xdr:nvPicPr>
        <xdr:cNvPr id="177" name="image381.jpg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159</xdr:row>
      <xdr:rowOff>0</xdr:rowOff>
    </xdr:from>
    <xdr:ext cx="714375" cy="952500"/>
    <xdr:pic>
      <xdr:nvPicPr>
        <xdr:cNvPr id="178" name="image382.jpg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160</xdr:row>
      <xdr:rowOff>0</xdr:rowOff>
    </xdr:from>
    <xdr:ext cx="714375" cy="952500"/>
    <xdr:pic>
      <xdr:nvPicPr>
        <xdr:cNvPr id="179" name="image383.jpg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</xdr:row>
      <xdr:rowOff>0</xdr:rowOff>
    </xdr:from>
    <xdr:ext cx="695325" cy="933450"/>
    <xdr:pic>
      <xdr:nvPicPr>
        <xdr:cNvPr id="180" name="image384.jpg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1171575" cy="876300"/>
    <xdr:pic>
      <xdr:nvPicPr>
        <xdr:cNvPr id="181" name="image385.png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1171575" cy="876300"/>
    <xdr:pic>
      <xdr:nvPicPr>
        <xdr:cNvPr id="182" name="image386.png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1171575" cy="876300"/>
    <xdr:pic>
      <xdr:nvPicPr>
        <xdr:cNvPr id="183" name="image387.png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107</xdr:row>
      <xdr:rowOff>0</xdr:rowOff>
    </xdr:from>
    <xdr:ext cx="714375" cy="952500"/>
    <xdr:pic>
      <xdr:nvPicPr>
        <xdr:cNvPr id="184" name="image388.jpg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714375" cy="952500"/>
    <xdr:pic>
      <xdr:nvPicPr>
        <xdr:cNvPr id="185" name="image389.jpg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714375" cy="952500"/>
    <xdr:pic>
      <xdr:nvPicPr>
        <xdr:cNvPr id="186" name="image390.jpg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714375" cy="952500"/>
    <xdr:pic>
      <xdr:nvPicPr>
        <xdr:cNvPr id="187" name="image391.jpg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131</xdr:row>
      <xdr:rowOff>0</xdr:rowOff>
    </xdr:from>
    <xdr:ext cx="714375" cy="952500"/>
    <xdr:pic>
      <xdr:nvPicPr>
        <xdr:cNvPr id="188" name="image392.jpg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132</xdr:row>
      <xdr:rowOff>0</xdr:rowOff>
    </xdr:from>
    <xdr:ext cx="714375" cy="952500"/>
    <xdr:pic>
      <xdr:nvPicPr>
        <xdr:cNvPr id="189" name="image393.jpg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110</xdr:row>
      <xdr:rowOff>0</xdr:rowOff>
    </xdr:from>
    <xdr:ext cx="714375" cy="952500"/>
    <xdr:pic>
      <xdr:nvPicPr>
        <xdr:cNvPr id="190" name="image394.jpg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714375" cy="952500"/>
    <xdr:pic>
      <xdr:nvPicPr>
        <xdr:cNvPr id="191" name="image395.jpg">
          <a:extLst>
            <a:ext uri="{FF2B5EF4-FFF2-40B4-BE49-F238E27FC236}">
              <a16:creationId xmlns:a16="http://schemas.microsoft.com/office/drawing/2014/main" id="{00000000-0008-0000-01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164</xdr:row>
      <xdr:rowOff>0</xdr:rowOff>
    </xdr:from>
    <xdr:ext cx="952500" cy="714375"/>
    <xdr:pic>
      <xdr:nvPicPr>
        <xdr:cNvPr id="192" name="image396.png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163</xdr:row>
      <xdr:rowOff>0</xdr:rowOff>
    </xdr:from>
    <xdr:ext cx="1352550" cy="666750"/>
    <xdr:pic>
      <xdr:nvPicPr>
        <xdr:cNvPr id="193" name="image397.png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162</xdr:row>
      <xdr:rowOff>0</xdr:rowOff>
    </xdr:from>
    <xdr:ext cx="762000" cy="1009650"/>
    <xdr:pic>
      <xdr:nvPicPr>
        <xdr:cNvPr id="194" name="image398.jpg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161</xdr:row>
      <xdr:rowOff>0</xdr:rowOff>
    </xdr:from>
    <xdr:ext cx="714375" cy="952500"/>
    <xdr:pic>
      <xdr:nvPicPr>
        <xdr:cNvPr id="195" name="image399.jpg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619125" cy="819150"/>
    <xdr:pic>
      <xdr:nvPicPr>
        <xdr:cNvPr id="196" name="image400.jpg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1019175" cy="762000"/>
    <xdr:pic>
      <xdr:nvPicPr>
        <xdr:cNvPr id="197" name="image401.png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134</xdr:row>
      <xdr:rowOff>0</xdr:rowOff>
    </xdr:from>
    <xdr:ext cx="733425" cy="981075"/>
    <xdr:pic>
      <xdr:nvPicPr>
        <xdr:cNvPr id="198" name="image402.jpg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165</xdr:row>
      <xdr:rowOff>0</xdr:rowOff>
    </xdr:from>
    <xdr:ext cx="628650" cy="838200"/>
    <xdr:pic>
      <xdr:nvPicPr>
        <xdr:cNvPr id="199" name="image403.jpg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136</xdr:row>
      <xdr:rowOff>0</xdr:rowOff>
    </xdr:from>
    <xdr:ext cx="742950" cy="990600"/>
    <xdr:pic>
      <xdr:nvPicPr>
        <xdr:cNvPr id="200" name="image404.jpg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</xdr:row>
      <xdr:rowOff>0</xdr:rowOff>
    </xdr:from>
    <xdr:ext cx="714375" cy="952500"/>
    <xdr:pic>
      <xdr:nvPicPr>
        <xdr:cNvPr id="201" name="image405.jpg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</xdr:row>
      <xdr:rowOff>0</xdr:rowOff>
    </xdr:from>
    <xdr:ext cx="1123950" cy="942975"/>
    <xdr:pic>
      <xdr:nvPicPr>
        <xdr:cNvPr id="202" name="image406.png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 preferRelativeResize="0"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</xdr:row>
      <xdr:rowOff>0</xdr:rowOff>
    </xdr:from>
    <xdr:ext cx="1123950" cy="942975"/>
    <xdr:pic>
      <xdr:nvPicPr>
        <xdr:cNvPr id="203" name="image407.png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 preferRelativeResize="0"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</xdr:row>
      <xdr:rowOff>0</xdr:rowOff>
    </xdr:from>
    <xdr:ext cx="1428750" cy="923925"/>
    <xdr:pic>
      <xdr:nvPicPr>
        <xdr:cNvPr id="204" name="image408.png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 preferRelativeResize="0"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123950" cy="942975"/>
    <xdr:pic>
      <xdr:nvPicPr>
        <xdr:cNvPr id="205" name="image409.png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 preferRelativeResize="0"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123950" cy="885825"/>
    <xdr:pic>
      <xdr:nvPicPr>
        <xdr:cNvPr id="206" name="image410.png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 preferRelativeResize="0"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123950" cy="904875"/>
    <xdr:pic>
      <xdr:nvPicPr>
        <xdr:cNvPr id="207" name="image411.png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 preferRelativeResize="0"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13</xdr:row>
      <xdr:rowOff>133350</xdr:rowOff>
    </xdr:from>
    <xdr:ext cx="1190625" cy="952500"/>
    <xdr:pic>
      <xdr:nvPicPr>
        <xdr:cNvPr id="208" name="image412.png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 preferRelativeResize="0"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123950" cy="866775"/>
    <xdr:pic>
      <xdr:nvPicPr>
        <xdr:cNvPr id="209" name="image413.png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 preferRelativeResize="0"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123950" cy="914400"/>
    <xdr:pic>
      <xdr:nvPicPr>
        <xdr:cNvPr id="210" name="image414.png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 preferRelativeResize="0"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</xdr:row>
      <xdr:rowOff>0</xdr:rowOff>
    </xdr:from>
    <xdr:ext cx="1485900" cy="952500"/>
    <xdr:pic>
      <xdr:nvPicPr>
        <xdr:cNvPr id="211" name="image415.png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 preferRelativeResize="0"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</xdr:row>
      <xdr:rowOff>0</xdr:rowOff>
    </xdr:from>
    <xdr:ext cx="1485900" cy="962025"/>
    <xdr:pic>
      <xdr:nvPicPr>
        <xdr:cNvPr id="212" name="image416.png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 preferRelativeResize="0"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175</xdr:row>
      <xdr:rowOff>0</xdr:rowOff>
    </xdr:from>
    <xdr:ext cx="1123950" cy="971550"/>
    <xdr:pic>
      <xdr:nvPicPr>
        <xdr:cNvPr id="213" name="image417.png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 preferRelativeResize="0"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176</xdr:row>
      <xdr:rowOff>0</xdr:rowOff>
    </xdr:from>
    <xdr:ext cx="1485900" cy="904875"/>
    <xdr:pic>
      <xdr:nvPicPr>
        <xdr:cNvPr id="214" name="image418.png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 preferRelativeResize="0"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177</xdr:row>
      <xdr:rowOff>0</xdr:rowOff>
    </xdr:from>
    <xdr:ext cx="1123950" cy="933450"/>
    <xdr:pic>
      <xdr:nvPicPr>
        <xdr:cNvPr id="215" name="image419.png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 preferRelativeResize="0"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177</xdr:row>
      <xdr:rowOff>1276350</xdr:rowOff>
    </xdr:from>
    <xdr:ext cx="1409700" cy="1066800"/>
    <xdr:pic>
      <xdr:nvPicPr>
        <xdr:cNvPr id="216" name="image420.png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 preferRelativeResize="0"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</xdr:row>
      <xdr:rowOff>1162050</xdr:rowOff>
    </xdr:from>
    <xdr:ext cx="1123950" cy="1066800"/>
    <xdr:pic>
      <xdr:nvPicPr>
        <xdr:cNvPr id="217" name="image421.png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 preferRelativeResize="0"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180</xdr:row>
      <xdr:rowOff>0</xdr:rowOff>
    </xdr:from>
    <xdr:ext cx="1123950" cy="1104900"/>
    <xdr:pic>
      <xdr:nvPicPr>
        <xdr:cNvPr id="218" name="image422.png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 preferRelativeResize="0"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181</xdr:row>
      <xdr:rowOff>0</xdr:rowOff>
    </xdr:from>
    <xdr:ext cx="1123950" cy="1171575"/>
    <xdr:pic>
      <xdr:nvPicPr>
        <xdr:cNvPr id="219" name="image423.png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 preferRelativeResize="0"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971550" cy="1304925"/>
    <xdr:pic>
      <xdr:nvPicPr>
        <xdr:cNvPr id="220" name="image424.jpg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 preferRelativeResize="0"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143</xdr:row>
      <xdr:rowOff>0</xdr:rowOff>
    </xdr:from>
    <xdr:ext cx="981075" cy="1304925"/>
    <xdr:pic>
      <xdr:nvPicPr>
        <xdr:cNvPr id="221" name="image425.png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 preferRelativeResize="0"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191"/>
  <sheetViews>
    <sheetView tabSelected="1" workbookViewId="0"/>
  </sheetViews>
  <sheetFormatPr defaultColWidth="14.42578125" defaultRowHeight="15" customHeight="1"/>
  <cols>
    <col min="1" max="1" width="28.7109375" customWidth="1"/>
    <col min="2" max="2" width="20.42578125" customWidth="1"/>
    <col min="3" max="4" width="9.28515625" customWidth="1"/>
    <col min="5" max="5" width="13.7109375" customWidth="1"/>
    <col min="6" max="6" width="38" customWidth="1"/>
    <col min="7" max="7" width="22.7109375" customWidth="1"/>
    <col min="8" max="8" width="17.28515625" customWidth="1"/>
    <col min="9" max="9" width="15.140625" customWidth="1"/>
    <col min="10" max="10" width="21.140625" customWidth="1"/>
    <col min="11" max="11" width="18.42578125" customWidth="1"/>
    <col min="12" max="12" width="15.42578125" customWidth="1"/>
    <col min="13" max="13" width="17.42578125" customWidth="1"/>
  </cols>
  <sheetData>
    <row r="1" spans="1:13" ht="12.75" customHeight="1">
      <c r="A1" s="51" t="s">
        <v>0</v>
      </c>
      <c r="B1" s="52" t="s">
        <v>1</v>
      </c>
      <c r="C1" s="52" t="s">
        <v>2</v>
      </c>
      <c r="D1" s="52" t="s">
        <v>3</v>
      </c>
      <c r="E1" s="52" t="s">
        <v>4</v>
      </c>
      <c r="F1" s="52" t="s">
        <v>5</v>
      </c>
      <c r="G1" s="52" t="s">
        <v>6</v>
      </c>
      <c r="H1" s="52" t="s">
        <v>7</v>
      </c>
      <c r="I1" s="52" t="s">
        <v>8</v>
      </c>
      <c r="J1" s="52" t="s">
        <v>9</v>
      </c>
      <c r="K1" s="52" t="s">
        <v>10</v>
      </c>
      <c r="L1" s="52" t="s">
        <v>11</v>
      </c>
      <c r="M1" s="1" t="s">
        <v>12</v>
      </c>
    </row>
    <row r="2" spans="1:13" ht="100.5" customHeight="1">
      <c r="A2" s="53"/>
      <c r="B2" s="2" t="s">
        <v>13</v>
      </c>
      <c r="C2" s="2" t="s">
        <v>14</v>
      </c>
      <c r="D2" s="3">
        <v>3</v>
      </c>
      <c r="E2" s="2" t="s">
        <v>15</v>
      </c>
      <c r="F2" s="4"/>
      <c r="G2" s="4"/>
      <c r="H2" s="4" t="s">
        <v>16</v>
      </c>
      <c r="I2" s="3">
        <v>2325</v>
      </c>
      <c r="J2" s="3">
        <v>1302</v>
      </c>
      <c r="K2" s="4">
        <v>1600</v>
      </c>
      <c r="L2" s="4" t="str">
        <f t="shared" ref="L2:L10" si="0">K2*D2</f>
        <v>4800</v>
      </c>
      <c r="M2" s="5" t="s">
        <v>17</v>
      </c>
    </row>
    <row r="3" spans="1:13" ht="117" customHeight="1">
      <c r="A3" s="53"/>
      <c r="B3" s="2" t="s">
        <v>18</v>
      </c>
      <c r="C3" s="2" t="s">
        <v>14</v>
      </c>
      <c r="D3" s="3">
        <v>1</v>
      </c>
      <c r="E3" s="2" t="s">
        <v>15</v>
      </c>
      <c r="F3" s="4"/>
      <c r="G3" s="4"/>
      <c r="H3" s="4" t="s">
        <v>16</v>
      </c>
      <c r="I3" s="3">
        <v>1150</v>
      </c>
      <c r="J3" s="3" t="s">
        <v>19</v>
      </c>
      <c r="K3" s="4">
        <v>750</v>
      </c>
      <c r="L3" s="4" t="str">
        <f t="shared" si="0"/>
        <v>750</v>
      </c>
      <c r="M3" s="5" t="s">
        <v>17</v>
      </c>
    </row>
    <row r="4" spans="1:13" ht="76.5" customHeight="1">
      <c r="A4" s="53"/>
      <c r="B4" s="2" t="s">
        <v>20</v>
      </c>
      <c r="C4" s="2" t="s">
        <v>14</v>
      </c>
      <c r="D4" s="3">
        <v>7</v>
      </c>
      <c r="E4" s="2" t="s">
        <v>15</v>
      </c>
      <c r="F4" s="4"/>
      <c r="G4" s="4"/>
      <c r="H4" s="2" t="s">
        <v>21</v>
      </c>
      <c r="I4" s="3">
        <v>3450</v>
      </c>
      <c r="J4" s="6"/>
      <c r="K4" s="6">
        <v>3500</v>
      </c>
      <c r="L4" s="4" t="str">
        <f t="shared" si="0"/>
        <v>24500</v>
      </c>
      <c r="M4" s="5" t="s">
        <v>17</v>
      </c>
    </row>
    <row r="5" spans="1:13" ht="76.5" customHeight="1">
      <c r="A5" s="53"/>
      <c r="B5" s="2" t="s">
        <v>22</v>
      </c>
      <c r="C5" s="2" t="s">
        <v>14</v>
      </c>
      <c r="D5" s="3">
        <v>9</v>
      </c>
      <c r="E5" s="2" t="s">
        <v>23</v>
      </c>
      <c r="F5" s="4"/>
      <c r="G5" s="4"/>
      <c r="H5" s="2" t="s">
        <v>24</v>
      </c>
      <c r="I5" s="3">
        <v>775</v>
      </c>
      <c r="J5" s="6"/>
      <c r="K5" s="6">
        <v>920</v>
      </c>
      <c r="L5" s="4" t="str">
        <f t="shared" si="0"/>
        <v>8280</v>
      </c>
      <c r="M5" s="5" t="s">
        <v>17</v>
      </c>
    </row>
    <row r="6" spans="1:13" ht="76.5" customHeight="1">
      <c r="A6" s="53"/>
      <c r="B6" s="2" t="s">
        <v>25</v>
      </c>
      <c r="C6" s="2" t="s">
        <v>14</v>
      </c>
      <c r="D6" s="3">
        <v>167</v>
      </c>
      <c r="E6" s="4"/>
      <c r="F6" s="4"/>
      <c r="G6" s="4"/>
      <c r="H6" s="4"/>
      <c r="I6" s="3">
        <v>0</v>
      </c>
      <c r="J6" s="6"/>
      <c r="K6" s="6">
        <v>199</v>
      </c>
      <c r="L6" s="4" t="str">
        <f t="shared" si="0"/>
        <v>33233</v>
      </c>
      <c r="M6" s="5" t="s">
        <v>17</v>
      </c>
    </row>
    <row r="7" spans="1:13" ht="76.5" customHeight="1">
      <c r="A7" s="53"/>
      <c r="B7" s="2" t="s">
        <v>26</v>
      </c>
      <c r="C7" s="2" t="s">
        <v>14</v>
      </c>
      <c r="D7" s="3">
        <v>140</v>
      </c>
      <c r="E7" s="4"/>
      <c r="F7" s="4"/>
      <c r="G7" s="4"/>
      <c r="H7" s="2" t="s">
        <v>27</v>
      </c>
      <c r="I7" s="3">
        <v>0</v>
      </c>
      <c r="J7" s="6"/>
      <c r="K7" s="6">
        <v>25.96</v>
      </c>
      <c r="L7" s="4" t="str">
        <f t="shared" si="0"/>
        <v>3634.4</v>
      </c>
      <c r="M7" s="5" t="s">
        <v>17</v>
      </c>
    </row>
    <row r="8" spans="1:13" ht="76.5" customHeight="1">
      <c r="A8" s="53"/>
      <c r="B8" s="2" t="s">
        <v>28</v>
      </c>
      <c r="C8" s="2" t="s">
        <v>14</v>
      </c>
      <c r="D8" s="3">
        <v>10</v>
      </c>
      <c r="E8" s="4"/>
      <c r="F8" s="4"/>
      <c r="G8" s="4"/>
      <c r="H8" s="2" t="s">
        <v>27</v>
      </c>
      <c r="I8" s="3">
        <v>0</v>
      </c>
      <c r="J8" s="6"/>
      <c r="K8" s="6">
        <v>575</v>
      </c>
      <c r="L8" s="4" t="str">
        <f t="shared" si="0"/>
        <v>5750</v>
      </c>
      <c r="M8" s="5" t="s">
        <v>17</v>
      </c>
    </row>
    <row r="9" spans="1:13" ht="76.5" customHeight="1">
      <c r="A9" s="53"/>
      <c r="B9" s="4" t="s">
        <v>29</v>
      </c>
      <c r="C9" s="2" t="s">
        <v>14</v>
      </c>
      <c r="D9" s="3">
        <v>5</v>
      </c>
      <c r="E9" s="4"/>
      <c r="F9" s="4"/>
      <c r="G9" s="4"/>
      <c r="H9" s="2" t="s">
        <v>27</v>
      </c>
      <c r="I9" s="3">
        <v>0</v>
      </c>
      <c r="J9" s="6"/>
      <c r="K9" s="6"/>
      <c r="L9" s="4" t="str">
        <f t="shared" si="0"/>
        <v>0</v>
      </c>
      <c r="M9" s="5" t="s">
        <v>17</v>
      </c>
    </row>
    <row r="10" spans="1:13" ht="76.5" customHeight="1">
      <c r="A10" s="53"/>
      <c r="B10" s="2" t="s">
        <v>30</v>
      </c>
      <c r="C10" s="2" t="s">
        <v>14</v>
      </c>
      <c r="D10" s="3">
        <v>8</v>
      </c>
      <c r="E10" s="2" t="s">
        <v>31</v>
      </c>
      <c r="F10" s="4"/>
      <c r="G10" s="4"/>
      <c r="H10" s="2" t="s">
        <v>21</v>
      </c>
      <c r="I10" s="3">
        <v>2420</v>
      </c>
      <c r="J10" s="6"/>
      <c r="K10" s="6"/>
      <c r="L10" s="4" t="str">
        <f t="shared" si="0"/>
        <v>0</v>
      </c>
      <c r="M10" s="5" t="s">
        <v>17</v>
      </c>
    </row>
    <row r="11" spans="1:13" ht="76.5" customHeight="1">
      <c r="A11" s="53"/>
      <c r="B11" s="2" t="s">
        <v>32</v>
      </c>
      <c r="C11" s="2" t="s">
        <v>14</v>
      </c>
      <c r="D11" s="3">
        <v>4</v>
      </c>
      <c r="E11" s="4"/>
      <c r="F11" s="4"/>
      <c r="G11" s="4"/>
      <c r="H11" s="4"/>
      <c r="I11" s="4"/>
      <c r="J11" s="4">
        <v>170</v>
      </c>
      <c r="K11" s="4">
        <v>480</v>
      </c>
      <c r="L11" s="4" t="str">
        <f>D11*K11</f>
        <v>1920</v>
      </c>
      <c r="M11" s="5" t="s">
        <v>33</v>
      </c>
    </row>
    <row r="12" spans="1:13" ht="76.5" customHeight="1">
      <c r="A12" s="53"/>
      <c r="B12" s="2" t="s">
        <v>34</v>
      </c>
      <c r="C12" s="2" t="s">
        <v>14</v>
      </c>
      <c r="D12" s="3">
        <v>68</v>
      </c>
      <c r="E12" s="2" t="s">
        <v>35</v>
      </c>
      <c r="F12" s="4"/>
      <c r="G12" s="4" t="s">
        <v>36</v>
      </c>
      <c r="H12" s="2" t="s">
        <v>21</v>
      </c>
      <c r="I12" s="4"/>
      <c r="J12" s="4">
        <v>144</v>
      </c>
      <c r="K12" s="4" t="s">
        <v>37</v>
      </c>
      <c r="L12" s="4" t="str">
        <f>D12*150</f>
        <v>10200</v>
      </c>
      <c r="M12" s="5" t="s">
        <v>33</v>
      </c>
    </row>
    <row r="13" spans="1:13" ht="76.5" customHeight="1">
      <c r="A13" s="53"/>
      <c r="B13" s="2" t="s">
        <v>38</v>
      </c>
      <c r="C13" s="2" t="s">
        <v>14</v>
      </c>
      <c r="D13" s="3">
        <v>490</v>
      </c>
      <c r="E13" s="2" t="s">
        <v>35</v>
      </c>
      <c r="F13" s="4"/>
      <c r="G13" s="4" t="s">
        <v>39</v>
      </c>
      <c r="H13" s="2" t="s">
        <v>21</v>
      </c>
      <c r="I13" s="2" t="s">
        <v>40</v>
      </c>
      <c r="J13" s="2">
        <v>43</v>
      </c>
      <c r="K13" s="4">
        <v>125</v>
      </c>
      <c r="L13" s="4" t="str">
        <f t="shared" ref="L13:L14" si="1">D13*K13</f>
        <v>61250</v>
      </c>
      <c r="M13" s="5" t="s">
        <v>33</v>
      </c>
    </row>
    <row r="14" spans="1:13" ht="76.5" customHeight="1">
      <c r="A14" s="53"/>
      <c r="B14" s="2" t="s">
        <v>41</v>
      </c>
      <c r="C14" s="2" t="s">
        <v>14</v>
      </c>
      <c r="D14" s="3">
        <v>66</v>
      </c>
      <c r="E14" s="2" t="s">
        <v>42</v>
      </c>
      <c r="F14" s="4"/>
      <c r="G14" s="4"/>
      <c r="H14" s="4"/>
      <c r="I14" s="4"/>
      <c r="J14" s="4">
        <v>110</v>
      </c>
      <c r="K14" s="4">
        <v>120</v>
      </c>
      <c r="L14" s="4" t="str">
        <f t="shared" si="1"/>
        <v>7920</v>
      </c>
      <c r="M14" s="5" t="s">
        <v>33</v>
      </c>
    </row>
    <row r="15" spans="1:13" ht="76.5" customHeight="1">
      <c r="A15" s="53"/>
      <c r="B15" s="2" t="s">
        <v>43</v>
      </c>
      <c r="C15" s="2" t="s">
        <v>14</v>
      </c>
      <c r="D15" s="3">
        <v>2</v>
      </c>
      <c r="E15" s="2" t="s">
        <v>44</v>
      </c>
      <c r="F15" s="4"/>
      <c r="G15" s="4"/>
      <c r="H15" s="4"/>
      <c r="I15" s="3">
        <v>2139</v>
      </c>
      <c r="J15" s="3">
        <v>1900</v>
      </c>
      <c r="K15" s="4" t="s">
        <v>45</v>
      </c>
      <c r="L15" s="4" t="str">
        <f>D15*2100</f>
        <v>4200</v>
      </c>
      <c r="M15" s="5" t="s">
        <v>33</v>
      </c>
    </row>
    <row r="16" spans="1:13" ht="121.5" customHeight="1">
      <c r="A16" s="53"/>
      <c r="B16" s="2" t="s">
        <v>46</v>
      </c>
      <c r="C16" s="2" t="s">
        <v>14</v>
      </c>
      <c r="D16" s="3">
        <v>35</v>
      </c>
      <c r="E16" s="2" t="s">
        <v>47</v>
      </c>
      <c r="F16" s="4"/>
      <c r="G16" s="4"/>
      <c r="H16" s="4" t="s">
        <v>16</v>
      </c>
      <c r="I16" s="3">
        <v>84</v>
      </c>
      <c r="J16" s="3">
        <v>62</v>
      </c>
      <c r="K16" s="4">
        <v>70</v>
      </c>
      <c r="L16" s="4" t="str">
        <f>D16*K16</f>
        <v>2450</v>
      </c>
      <c r="M16" s="5" t="s">
        <v>33</v>
      </c>
    </row>
    <row r="17" spans="1:13" ht="121.5" customHeight="1">
      <c r="A17" s="53"/>
      <c r="B17" s="2" t="s">
        <v>48</v>
      </c>
      <c r="C17" s="2" t="s">
        <v>14</v>
      </c>
      <c r="D17" s="4" t="s">
        <v>49</v>
      </c>
      <c r="E17" s="2" t="s">
        <v>50</v>
      </c>
      <c r="F17" s="4"/>
      <c r="G17" s="4"/>
      <c r="H17" s="2" t="s">
        <v>21</v>
      </c>
      <c r="I17" s="2">
        <v>144</v>
      </c>
      <c r="J17" s="2">
        <v>280</v>
      </c>
      <c r="K17" s="4">
        <v>285</v>
      </c>
      <c r="L17" s="4" t="str">
        <f>84*K17</f>
        <v>23940</v>
      </c>
      <c r="M17" s="5" t="s">
        <v>33</v>
      </c>
    </row>
    <row r="18" spans="1:13" ht="121.5" customHeight="1">
      <c r="A18" s="53"/>
      <c r="B18" s="2" t="s">
        <v>51</v>
      </c>
      <c r="C18" s="2" t="s">
        <v>14</v>
      </c>
      <c r="D18" s="3">
        <v>27</v>
      </c>
      <c r="E18" s="4"/>
      <c r="F18" s="4"/>
      <c r="G18" s="4"/>
      <c r="H18" s="2" t="s">
        <v>21</v>
      </c>
      <c r="I18" s="3">
        <v>570</v>
      </c>
      <c r="J18" s="6"/>
      <c r="K18" s="6">
        <v>230</v>
      </c>
      <c r="L18" s="6" t="str">
        <f>'Category Wise Summary (2)'!$K18*'Category Wise Summary (2)'!$D18</f>
        <v>6210</v>
      </c>
      <c r="M18" s="5" t="s">
        <v>33</v>
      </c>
    </row>
    <row r="19" spans="1:13" ht="121.5" customHeight="1">
      <c r="A19" s="53"/>
      <c r="B19" s="2" t="s">
        <v>52</v>
      </c>
      <c r="C19" s="2" t="s">
        <v>14</v>
      </c>
      <c r="D19" s="3">
        <v>7</v>
      </c>
      <c r="E19" s="4"/>
      <c r="F19" s="4"/>
      <c r="G19" s="4"/>
      <c r="H19" s="4"/>
      <c r="I19" s="3">
        <v>0</v>
      </c>
      <c r="J19" s="6"/>
      <c r="K19" s="6">
        <v>550</v>
      </c>
      <c r="L19" s="6" t="str">
        <f>'Category Wise Summary (2)'!$K19*'Category Wise Summary (2)'!$D19</f>
        <v>3850</v>
      </c>
      <c r="M19" s="5" t="s">
        <v>33</v>
      </c>
    </row>
    <row r="20" spans="1:13" ht="121.5" customHeight="1">
      <c r="A20" s="53"/>
      <c r="B20" s="2" t="s">
        <v>53</v>
      </c>
      <c r="C20" s="2" t="s">
        <v>14</v>
      </c>
      <c r="D20" s="3">
        <v>20</v>
      </c>
      <c r="E20" s="2" t="s">
        <v>54</v>
      </c>
      <c r="F20" s="4"/>
      <c r="G20" s="4"/>
      <c r="H20" s="2" t="s">
        <v>24</v>
      </c>
      <c r="I20" s="3">
        <v>0</v>
      </c>
      <c r="J20" s="6"/>
      <c r="K20" s="6">
        <v>195</v>
      </c>
      <c r="L20" s="6" t="str">
        <f>'Category Wise Summary (2)'!$K20*'Category Wise Summary (2)'!$D20</f>
        <v>3900</v>
      </c>
      <c r="M20" s="5" t="s">
        <v>33</v>
      </c>
    </row>
    <row r="21" spans="1:13" ht="121.5" customHeight="1">
      <c r="A21" s="53"/>
      <c r="B21" s="2" t="s">
        <v>55</v>
      </c>
      <c r="C21" s="2" t="s">
        <v>14</v>
      </c>
      <c r="D21" s="3">
        <v>75</v>
      </c>
      <c r="E21" s="2" t="s">
        <v>56</v>
      </c>
      <c r="F21" s="4"/>
      <c r="G21" s="4"/>
      <c r="H21" s="2" t="s">
        <v>21</v>
      </c>
      <c r="I21" s="3">
        <v>2395</v>
      </c>
      <c r="J21" s="6"/>
      <c r="K21" s="7"/>
      <c r="L21" s="6" t="str">
        <f>'Category Wise Summary (2)'!$K21*'Category Wise Summary (2)'!$D21</f>
        <v>0</v>
      </c>
      <c r="M21" s="5" t="s">
        <v>33</v>
      </c>
    </row>
    <row r="22" spans="1:13" ht="121.5" customHeight="1">
      <c r="A22" s="53"/>
      <c r="B22" s="2" t="s">
        <v>57</v>
      </c>
      <c r="C22" s="2" t="s">
        <v>14</v>
      </c>
      <c r="D22" s="3">
        <v>10</v>
      </c>
      <c r="E22" s="2" t="s">
        <v>56</v>
      </c>
      <c r="F22" s="4"/>
      <c r="G22" s="4"/>
      <c r="H22" s="2" t="s">
        <v>21</v>
      </c>
      <c r="I22" s="3">
        <v>1345</v>
      </c>
      <c r="J22" s="6"/>
      <c r="K22" s="6">
        <v>2241</v>
      </c>
      <c r="L22" s="6" t="str">
        <f>'Category Wise Summary (2)'!$K22*'Category Wise Summary (2)'!$D22</f>
        <v>22410</v>
      </c>
      <c r="M22" s="5" t="s">
        <v>33</v>
      </c>
    </row>
    <row r="23" spans="1:13" ht="121.5" customHeight="1">
      <c r="A23" s="53"/>
      <c r="B23" s="2" t="s">
        <v>58</v>
      </c>
      <c r="C23" s="2" t="s">
        <v>14</v>
      </c>
      <c r="D23" s="3">
        <v>10</v>
      </c>
      <c r="E23" s="2" t="s">
        <v>56</v>
      </c>
      <c r="F23" s="4"/>
      <c r="G23" s="4"/>
      <c r="H23" s="2" t="s">
        <v>21</v>
      </c>
      <c r="I23" s="3">
        <v>1705</v>
      </c>
      <c r="J23" s="6"/>
      <c r="K23" s="6">
        <v>1844</v>
      </c>
      <c r="L23" s="6" t="str">
        <f>'Category Wise Summary (2)'!$K23*'Category Wise Summary (2)'!$D23</f>
        <v>18440</v>
      </c>
      <c r="M23" s="5" t="s">
        <v>33</v>
      </c>
    </row>
    <row r="24" spans="1:13" ht="121.5" customHeight="1">
      <c r="A24" s="53"/>
      <c r="B24" s="2" t="s">
        <v>59</v>
      </c>
      <c r="C24" s="2" t="s">
        <v>14</v>
      </c>
      <c r="D24" s="3">
        <v>7</v>
      </c>
      <c r="E24" s="2" t="s">
        <v>56</v>
      </c>
      <c r="F24" s="4"/>
      <c r="G24" s="4"/>
      <c r="H24" s="2" t="s">
        <v>27</v>
      </c>
      <c r="I24" s="3">
        <v>1355</v>
      </c>
      <c r="J24" s="6"/>
      <c r="K24" s="6">
        <v>1384</v>
      </c>
      <c r="L24" s="6" t="str">
        <f>'Category Wise Summary (2)'!$K24*'Category Wise Summary (2)'!$D24</f>
        <v>9688</v>
      </c>
      <c r="M24" s="5" t="s">
        <v>33</v>
      </c>
    </row>
    <row r="25" spans="1:13" ht="121.5" customHeight="1">
      <c r="A25" s="53"/>
      <c r="B25" s="2" t="s">
        <v>60</v>
      </c>
      <c r="C25" s="2" t="s">
        <v>14</v>
      </c>
      <c r="D25" s="3">
        <v>19</v>
      </c>
      <c r="E25" s="4"/>
      <c r="F25" s="4"/>
      <c r="G25" s="4"/>
      <c r="H25" s="2" t="s">
        <v>24</v>
      </c>
      <c r="I25" s="3">
        <v>0</v>
      </c>
      <c r="J25" s="6"/>
      <c r="K25" s="6">
        <v>1012</v>
      </c>
      <c r="L25" s="6" t="str">
        <f>'Category Wise Summary (2)'!$K25*'Category Wise Summary (2)'!$D25</f>
        <v>19228</v>
      </c>
      <c r="M25" s="5" t="s">
        <v>33</v>
      </c>
    </row>
    <row r="26" spans="1:13" ht="121.5" customHeight="1">
      <c r="A26" s="53"/>
      <c r="B26" s="2" t="s">
        <v>61</v>
      </c>
      <c r="C26" s="2" t="s">
        <v>14</v>
      </c>
      <c r="D26" s="3">
        <v>12</v>
      </c>
      <c r="E26" s="4"/>
      <c r="F26" s="4"/>
      <c r="G26" s="4"/>
      <c r="H26" s="2" t="s">
        <v>62</v>
      </c>
      <c r="I26" s="3">
        <v>0</v>
      </c>
      <c r="J26" s="6"/>
      <c r="K26" s="6">
        <v>600</v>
      </c>
      <c r="L26" s="6" t="str">
        <f>'Category Wise Summary (2)'!$K26*'Category Wise Summary (2)'!$D26</f>
        <v>7200</v>
      </c>
      <c r="M26" s="5" t="s">
        <v>33</v>
      </c>
    </row>
    <row r="27" spans="1:13" ht="121.5" customHeight="1">
      <c r="A27" s="53"/>
      <c r="B27" s="2" t="s">
        <v>63</v>
      </c>
      <c r="C27" s="2" t="s">
        <v>14</v>
      </c>
      <c r="D27" s="3">
        <v>10</v>
      </c>
      <c r="E27" s="2" t="s">
        <v>56</v>
      </c>
      <c r="F27" s="4"/>
      <c r="G27" s="4"/>
      <c r="H27" s="2" t="s">
        <v>27</v>
      </c>
      <c r="I27" s="3">
        <v>1345</v>
      </c>
      <c r="J27" s="6"/>
      <c r="K27" s="6">
        <v>1100</v>
      </c>
      <c r="L27" s="6" t="str">
        <f>'Category Wise Summary (2)'!$K27*'Category Wise Summary (2)'!$D27</f>
        <v>11000</v>
      </c>
      <c r="M27" s="5" t="s">
        <v>33</v>
      </c>
    </row>
    <row r="28" spans="1:13" ht="121.5" customHeight="1">
      <c r="A28" s="53"/>
      <c r="B28" s="2" t="s">
        <v>64</v>
      </c>
      <c r="C28" s="2" t="s">
        <v>14</v>
      </c>
      <c r="D28" s="3">
        <v>42</v>
      </c>
      <c r="E28" s="4"/>
      <c r="F28" s="4"/>
      <c r="G28" s="4"/>
      <c r="H28" s="2" t="s">
        <v>27</v>
      </c>
      <c r="I28" s="3">
        <v>105</v>
      </c>
      <c r="J28" s="6"/>
      <c r="K28" s="6">
        <v>2300</v>
      </c>
      <c r="L28" s="6" t="str">
        <f>'Category Wise Summary (2)'!$K28*'Category Wise Summary (2)'!$D28</f>
        <v>96600</v>
      </c>
      <c r="M28" s="5" t="s">
        <v>33</v>
      </c>
    </row>
    <row r="29" spans="1:13" ht="121.5" customHeight="1">
      <c r="A29" s="53"/>
      <c r="B29" s="2" t="s">
        <v>65</v>
      </c>
      <c r="C29" s="2" t="s">
        <v>14</v>
      </c>
      <c r="D29" s="3">
        <v>3</v>
      </c>
      <c r="E29" s="4"/>
      <c r="F29" s="4"/>
      <c r="G29" s="4"/>
      <c r="H29" s="4"/>
      <c r="I29" s="4"/>
      <c r="J29" s="4"/>
      <c r="K29" s="7"/>
      <c r="L29" s="4" t="str">
        <f>K29*285</f>
        <v>0</v>
      </c>
      <c r="M29" s="5" t="s">
        <v>66</v>
      </c>
    </row>
    <row r="30" spans="1:13" ht="121.5" customHeight="1">
      <c r="A30" s="53"/>
      <c r="B30" s="4" t="s">
        <v>67</v>
      </c>
      <c r="C30" s="2" t="s">
        <v>14</v>
      </c>
      <c r="D30" s="3">
        <v>2</v>
      </c>
      <c r="E30" s="2" t="s">
        <v>68</v>
      </c>
      <c r="F30" s="4"/>
      <c r="G30" s="4"/>
      <c r="H30" s="2" t="s">
        <v>62</v>
      </c>
      <c r="I30" s="3">
        <v>3665</v>
      </c>
      <c r="J30" s="3">
        <v>1400</v>
      </c>
      <c r="K30" s="6">
        <v>1450</v>
      </c>
      <c r="L30" s="4" t="str">
        <f t="shared" ref="L30:L46" si="2">K30*D30</f>
        <v>2900</v>
      </c>
      <c r="M30" s="5" t="s">
        <v>66</v>
      </c>
    </row>
    <row r="31" spans="1:13" ht="113.25" customHeight="1">
      <c r="A31" s="53"/>
      <c r="B31" s="2" t="s">
        <v>69</v>
      </c>
      <c r="C31" s="2" t="s">
        <v>14</v>
      </c>
      <c r="D31" s="3">
        <v>17</v>
      </c>
      <c r="E31" s="2" t="s">
        <v>70</v>
      </c>
      <c r="F31" s="4"/>
      <c r="G31" s="4"/>
      <c r="H31" s="2" t="s">
        <v>71</v>
      </c>
      <c r="I31" s="3">
        <v>1875</v>
      </c>
      <c r="J31" s="3">
        <v>1025</v>
      </c>
      <c r="K31" s="6">
        <v>1100</v>
      </c>
      <c r="L31" s="4" t="str">
        <f t="shared" si="2"/>
        <v>18700</v>
      </c>
      <c r="M31" s="5" t="s">
        <v>66</v>
      </c>
    </row>
    <row r="32" spans="1:13" ht="113.25" customHeight="1">
      <c r="A32" s="53"/>
      <c r="B32" s="2" t="s">
        <v>72</v>
      </c>
      <c r="C32" s="2" t="s">
        <v>14</v>
      </c>
      <c r="D32" s="3">
        <v>18</v>
      </c>
      <c r="E32" s="2" t="s">
        <v>73</v>
      </c>
      <c r="F32" s="4"/>
      <c r="G32" s="4"/>
      <c r="H32" s="2" t="s">
        <v>24</v>
      </c>
      <c r="I32" s="3">
        <v>104</v>
      </c>
      <c r="J32" s="6"/>
      <c r="K32" s="6">
        <v>80</v>
      </c>
      <c r="L32" s="4" t="str">
        <f t="shared" si="2"/>
        <v>1440</v>
      </c>
      <c r="M32" s="5" t="s">
        <v>66</v>
      </c>
    </row>
    <row r="33" spans="1:13" ht="113.25" customHeight="1">
      <c r="A33" s="53"/>
      <c r="B33" s="2" t="s">
        <v>74</v>
      </c>
      <c r="C33" s="2" t="s">
        <v>14</v>
      </c>
      <c r="D33" s="3">
        <v>4</v>
      </c>
      <c r="E33" s="2" t="s">
        <v>75</v>
      </c>
      <c r="F33" s="4"/>
      <c r="G33" s="4"/>
      <c r="H33" s="2"/>
      <c r="I33" s="3">
        <v>0</v>
      </c>
      <c r="J33" s="6"/>
      <c r="K33" s="7"/>
      <c r="L33" s="4" t="str">
        <f t="shared" si="2"/>
        <v>0</v>
      </c>
      <c r="M33" s="5" t="s">
        <v>66</v>
      </c>
    </row>
    <row r="34" spans="1:13" ht="113.25" customHeight="1">
      <c r="A34" s="53"/>
      <c r="B34" s="2" t="s">
        <v>76</v>
      </c>
      <c r="C34" s="2" t="s">
        <v>14</v>
      </c>
      <c r="D34" s="3">
        <v>1</v>
      </c>
      <c r="E34" s="2" t="s">
        <v>77</v>
      </c>
      <c r="F34" s="4"/>
      <c r="G34" s="4"/>
      <c r="H34" s="2" t="s">
        <v>24</v>
      </c>
      <c r="I34" s="3">
        <v>0</v>
      </c>
      <c r="J34" s="6"/>
      <c r="K34" s="6"/>
      <c r="L34" s="4" t="str">
        <f t="shared" si="2"/>
        <v>0</v>
      </c>
      <c r="M34" s="5" t="s">
        <v>66</v>
      </c>
    </row>
    <row r="35" spans="1:13" ht="113.25" customHeight="1">
      <c r="A35" s="53"/>
      <c r="B35" s="2" t="s">
        <v>78</v>
      </c>
      <c r="C35" s="2" t="s">
        <v>14</v>
      </c>
      <c r="D35" s="3">
        <v>17</v>
      </c>
      <c r="E35" s="4"/>
      <c r="F35" s="4"/>
      <c r="G35" s="4"/>
      <c r="H35" s="4"/>
      <c r="I35" s="3">
        <v>0</v>
      </c>
      <c r="J35" s="6"/>
      <c r="K35" s="6"/>
      <c r="L35" s="4" t="str">
        <f t="shared" si="2"/>
        <v>0</v>
      </c>
      <c r="M35" s="5" t="s">
        <v>66</v>
      </c>
    </row>
    <row r="36" spans="1:13" ht="113.25" customHeight="1">
      <c r="A36" s="53"/>
      <c r="B36" s="2" t="s">
        <v>79</v>
      </c>
      <c r="C36" s="2" t="s">
        <v>14</v>
      </c>
      <c r="D36" s="3">
        <v>26</v>
      </c>
      <c r="E36" s="4"/>
      <c r="F36" s="4"/>
      <c r="G36" s="4"/>
      <c r="H36" s="2" t="s">
        <v>24</v>
      </c>
      <c r="I36" s="3">
        <v>400</v>
      </c>
      <c r="J36" s="6"/>
      <c r="K36" s="6"/>
      <c r="L36" s="4" t="str">
        <f t="shared" si="2"/>
        <v>0</v>
      </c>
      <c r="M36" s="5" t="s">
        <v>66</v>
      </c>
    </row>
    <row r="37" spans="1:13" ht="113.25" customHeight="1">
      <c r="A37" s="53"/>
      <c r="B37" s="2" t="s">
        <v>80</v>
      </c>
      <c r="C37" s="2" t="s">
        <v>14</v>
      </c>
      <c r="D37" s="3">
        <v>1</v>
      </c>
      <c r="E37" s="2" t="s">
        <v>81</v>
      </c>
      <c r="F37" s="4"/>
      <c r="G37" s="4"/>
      <c r="H37" s="4"/>
      <c r="I37" s="3">
        <v>0</v>
      </c>
      <c r="J37" s="6"/>
      <c r="K37" s="6">
        <v>5000</v>
      </c>
      <c r="L37" s="4" t="str">
        <f t="shared" si="2"/>
        <v>5000</v>
      </c>
      <c r="M37" s="5" t="s">
        <v>66</v>
      </c>
    </row>
    <row r="38" spans="1:13" ht="113.25" customHeight="1">
      <c r="A38" s="53"/>
      <c r="B38" s="2" t="s">
        <v>82</v>
      </c>
      <c r="C38" s="2" t="s">
        <v>14</v>
      </c>
      <c r="D38" s="3">
        <v>2</v>
      </c>
      <c r="E38" s="2" t="s">
        <v>83</v>
      </c>
      <c r="F38" s="4"/>
      <c r="G38" s="4"/>
      <c r="H38" s="2" t="s">
        <v>27</v>
      </c>
      <c r="I38" s="3">
        <v>160</v>
      </c>
      <c r="J38" s="6"/>
      <c r="K38" s="6">
        <v>250</v>
      </c>
      <c r="L38" s="4" t="str">
        <f t="shared" si="2"/>
        <v>500</v>
      </c>
      <c r="M38" s="5" t="s">
        <v>66</v>
      </c>
    </row>
    <row r="39" spans="1:13" ht="113.25" customHeight="1">
      <c r="A39" s="53"/>
      <c r="B39" s="2" t="s">
        <v>84</v>
      </c>
      <c r="C39" s="2" t="s">
        <v>14</v>
      </c>
      <c r="D39" s="3">
        <v>6</v>
      </c>
      <c r="E39" s="2" t="s">
        <v>85</v>
      </c>
      <c r="F39" s="4"/>
      <c r="G39" s="4"/>
      <c r="H39" s="2" t="s">
        <v>27</v>
      </c>
      <c r="I39" s="3">
        <v>150</v>
      </c>
      <c r="J39" s="6"/>
      <c r="K39" s="6">
        <v>325</v>
      </c>
      <c r="L39" s="4" t="str">
        <f t="shared" si="2"/>
        <v>1950</v>
      </c>
      <c r="M39" s="5" t="s">
        <v>66</v>
      </c>
    </row>
    <row r="40" spans="1:13" ht="113.25" customHeight="1">
      <c r="A40" s="53"/>
      <c r="B40" s="4" t="s">
        <v>86</v>
      </c>
      <c r="C40" s="2" t="s">
        <v>14</v>
      </c>
      <c r="D40" s="3">
        <v>36</v>
      </c>
      <c r="E40" s="2" t="s">
        <v>87</v>
      </c>
      <c r="F40" s="4"/>
      <c r="G40" s="4"/>
      <c r="H40" s="2" t="s">
        <v>27</v>
      </c>
      <c r="I40" s="3">
        <v>112</v>
      </c>
      <c r="J40" s="6"/>
      <c r="K40" s="6"/>
      <c r="L40" s="4" t="str">
        <f t="shared" si="2"/>
        <v>0</v>
      </c>
      <c r="M40" s="5" t="s">
        <v>66</v>
      </c>
    </row>
    <row r="41" spans="1:13" ht="113.25" customHeight="1">
      <c r="A41" s="53"/>
      <c r="B41" s="2" t="s">
        <v>88</v>
      </c>
      <c r="C41" s="2" t="s">
        <v>14</v>
      </c>
      <c r="D41" s="3">
        <v>12</v>
      </c>
      <c r="E41" s="2" t="s">
        <v>89</v>
      </c>
      <c r="F41" s="4"/>
      <c r="G41" s="4"/>
      <c r="H41" s="2" t="s">
        <v>27</v>
      </c>
      <c r="I41" s="3">
        <v>1980</v>
      </c>
      <c r="J41" s="6"/>
      <c r="K41" s="6"/>
      <c r="L41" s="4" t="str">
        <f t="shared" si="2"/>
        <v>0</v>
      </c>
      <c r="M41" s="5" t="s">
        <v>66</v>
      </c>
    </row>
    <row r="42" spans="1:13" ht="113.25" customHeight="1">
      <c r="A42" s="53"/>
      <c r="B42" s="4" t="s">
        <v>90</v>
      </c>
      <c r="C42" s="2" t="s">
        <v>14</v>
      </c>
      <c r="D42" s="3">
        <v>1</v>
      </c>
      <c r="E42" s="2" t="s">
        <v>91</v>
      </c>
      <c r="F42" s="4"/>
      <c r="G42" s="4"/>
      <c r="H42" s="2" t="s">
        <v>27</v>
      </c>
      <c r="I42" s="3">
        <v>3385</v>
      </c>
      <c r="J42" s="6"/>
      <c r="K42" s="6"/>
      <c r="L42" s="4" t="str">
        <f t="shared" si="2"/>
        <v>0</v>
      </c>
      <c r="M42" s="5" t="s">
        <v>66</v>
      </c>
    </row>
    <row r="43" spans="1:13" ht="113.25" customHeight="1">
      <c r="A43" s="53"/>
      <c r="B43" s="4" t="s">
        <v>92</v>
      </c>
      <c r="C43" s="2" t="s">
        <v>14</v>
      </c>
      <c r="D43" s="3">
        <v>2</v>
      </c>
      <c r="E43" s="4"/>
      <c r="F43" s="4"/>
      <c r="G43" s="4"/>
      <c r="H43" s="4"/>
      <c r="I43" s="3">
        <v>0</v>
      </c>
      <c r="J43" s="6"/>
      <c r="K43" s="6"/>
      <c r="L43" s="4" t="str">
        <f t="shared" si="2"/>
        <v>0</v>
      </c>
      <c r="M43" s="5" t="s">
        <v>66</v>
      </c>
    </row>
    <row r="44" spans="1:13" ht="113.25" customHeight="1">
      <c r="A44" s="53"/>
      <c r="B44" s="4" t="s">
        <v>93</v>
      </c>
      <c r="C44" s="2" t="s">
        <v>14</v>
      </c>
      <c r="D44" s="3">
        <v>1</v>
      </c>
      <c r="E44" s="4"/>
      <c r="F44" s="4"/>
      <c r="G44" s="4"/>
      <c r="H44" s="2" t="s">
        <v>27</v>
      </c>
      <c r="I44" s="3">
        <v>2990</v>
      </c>
      <c r="J44" s="6"/>
      <c r="K44" s="6"/>
      <c r="L44" s="4" t="str">
        <f t="shared" si="2"/>
        <v>0</v>
      </c>
      <c r="M44" s="5" t="s">
        <v>66</v>
      </c>
    </row>
    <row r="45" spans="1:13" ht="113.25" customHeight="1">
      <c r="A45" s="53"/>
      <c r="B45" s="2" t="s">
        <v>94</v>
      </c>
      <c r="C45" s="2" t="s">
        <v>14</v>
      </c>
      <c r="D45" s="3">
        <v>6</v>
      </c>
      <c r="E45" s="2" t="s">
        <v>95</v>
      </c>
      <c r="F45" s="4"/>
      <c r="G45" s="4"/>
      <c r="H45" s="4"/>
      <c r="I45" s="4"/>
      <c r="J45" s="4">
        <v>1400</v>
      </c>
      <c r="K45" s="4"/>
      <c r="L45" s="4" t="str">
        <f t="shared" si="2"/>
        <v>0</v>
      </c>
      <c r="M45" s="5" t="s">
        <v>96</v>
      </c>
    </row>
    <row r="46" spans="1:13" ht="113.25" customHeight="1">
      <c r="A46" s="53"/>
      <c r="B46" s="2" t="s">
        <v>97</v>
      </c>
      <c r="C46" s="2" t="s">
        <v>14</v>
      </c>
      <c r="D46" s="3">
        <v>1</v>
      </c>
      <c r="E46" s="4"/>
      <c r="F46" s="4"/>
      <c r="G46" s="4"/>
      <c r="H46" s="4"/>
      <c r="I46" s="4"/>
      <c r="J46" s="4">
        <v>3700</v>
      </c>
      <c r="K46" s="4"/>
      <c r="L46" s="4" t="str">
        <f t="shared" si="2"/>
        <v>0</v>
      </c>
      <c r="M46" s="5" t="s">
        <v>96</v>
      </c>
    </row>
    <row r="47" spans="1:13" ht="113.25" customHeight="1">
      <c r="A47" s="54" t="e">
        <v>#VALUE!</v>
      </c>
      <c r="B47" s="8" t="s">
        <v>98</v>
      </c>
      <c r="C47" s="4" t="s">
        <v>14</v>
      </c>
      <c r="D47" s="8">
        <v>35</v>
      </c>
      <c r="E47" s="4" t="s">
        <v>99</v>
      </c>
      <c r="F47" s="4" t="s">
        <v>99</v>
      </c>
      <c r="G47" s="8" t="s">
        <v>100</v>
      </c>
      <c r="H47" s="6" t="s">
        <v>101</v>
      </c>
      <c r="I47" s="9">
        <v>2749</v>
      </c>
      <c r="J47" s="10"/>
      <c r="K47" s="10"/>
      <c r="L47" s="4" t="str">
        <f t="shared" ref="L47:L89" si="3">I47*D47</f>
        <v>96215</v>
      </c>
      <c r="M47" s="5" t="s">
        <v>96</v>
      </c>
    </row>
    <row r="48" spans="1:13" ht="113.25" customHeight="1">
      <c r="A48" s="54" t="e">
        <v>#VALUE!</v>
      </c>
      <c r="B48" s="8" t="s">
        <v>102</v>
      </c>
      <c r="C48" s="4" t="s">
        <v>14</v>
      </c>
      <c r="D48" s="8">
        <v>75</v>
      </c>
      <c r="E48" s="4" t="s">
        <v>99</v>
      </c>
      <c r="F48" s="4" t="s">
        <v>99</v>
      </c>
      <c r="G48" s="8" t="s">
        <v>103</v>
      </c>
      <c r="H48" s="6" t="s">
        <v>101</v>
      </c>
      <c r="I48" s="11">
        <v>3490</v>
      </c>
      <c r="J48" s="4"/>
      <c r="K48" s="12"/>
      <c r="L48" s="4" t="str">
        <f t="shared" si="3"/>
        <v>261750</v>
      </c>
      <c r="M48" s="5" t="s">
        <v>96</v>
      </c>
    </row>
    <row r="49" spans="1:13" ht="113.25" customHeight="1">
      <c r="A49" s="54" t="e">
        <v>#VALUE!</v>
      </c>
      <c r="B49" s="8" t="s">
        <v>104</v>
      </c>
      <c r="C49" s="4" t="s">
        <v>14</v>
      </c>
      <c r="D49" s="8">
        <v>15</v>
      </c>
      <c r="E49" s="4" t="s">
        <v>99</v>
      </c>
      <c r="F49" s="4" t="s">
        <v>99</v>
      </c>
      <c r="G49" s="8"/>
      <c r="H49" s="6" t="s">
        <v>101</v>
      </c>
      <c r="I49" s="9">
        <v>3399</v>
      </c>
      <c r="J49" s="4"/>
      <c r="K49" s="6"/>
      <c r="L49" s="4" t="str">
        <f t="shared" si="3"/>
        <v>50985</v>
      </c>
      <c r="M49" s="5" t="s">
        <v>96</v>
      </c>
    </row>
    <row r="50" spans="1:13" ht="113.25" customHeight="1">
      <c r="A50" s="54" t="e">
        <v>#VALUE!</v>
      </c>
      <c r="B50" s="8" t="s">
        <v>105</v>
      </c>
      <c r="C50" s="4" t="s">
        <v>14</v>
      </c>
      <c r="D50" s="8">
        <v>72</v>
      </c>
      <c r="E50" s="4" t="s">
        <v>99</v>
      </c>
      <c r="F50" s="4" t="s">
        <v>99</v>
      </c>
      <c r="G50" s="8"/>
      <c r="H50" s="6" t="s">
        <v>101</v>
      </c>
      <c r="I50" s="9">
        <v>1600</v>
      </c>
      <c r="J50" s="4"/>
      <c r="K50" s="4"/>
      <c r="L50" s="4" t="str">
        <f t="shared" si="3"/>
        <v>115200</v>
      </c>
      <c r="M50" s="5" t="s">
        <v>96</v>
      </c>
    </row>
    <row r="51" spans="1:13" ht="113.25" customHeight="1">
      <c r="A51" s="54" t="e">
        <v>#VALUE!</v>
      </c>
      <c r="B51" s="8" t="s">
        <v>106</v>
      </c>
      <c r="C51" s="4" t="s">
        <v>14</v>
      </c>
      <c r="D51" s="8">
        <v>4</v>
      </c>
      <c r="E51" s="4" t="s">
        <v>99</v>
      </c>
      <c r="F51" s="4" t="s">
        <v>99</v>
      </c>
      <c r="G51" s="8"/>
      <c r="H51" s="6" t="s">
        <v>21</v>
      </c>
      <c r="I51" s="9">
        <v>8539</v>
      </c>
      <c r="J51" s="4"/>
      <c r="K51" s="4"/>
      <c r="L51" s="4" t="str">
        <f t="shared" si="3"/>
        <v>34156</v>
      </c>
      <c r="M51" s="5" t="s">
        <v>96</v>
      </c>
    </row>
    <row r="52" spans="1:13" ht="113.25" customHeight="1">
      <c r="A52" s="54" t="e">
        <v>#VALUE!</v>
      </c>
      <c r="B52" s="8" t="s">
        <v>107</v>
      </c>
      <c r="C52" s="4" t="s">
        <v>14</v>
      </c>
      <c r="D52" s="8">
        <v>21</v>
      </c>
      <c r="E52" s="4" t="s">
        <v>99</v>
      </c>
      <c r="F52" s="4" t="s">
        <v>99</v>
      </c>
      <c r="G52" s="8"/>
      <c r="H52" s="6" t="s">
        <v>101</v>
      </c>
      <c r="I52" s="9">
        <v>2565</v>
      </c>
      <c r="J52" s="4"/>
      <c r="K52" s="4"/>
      <c r="L52" s="4" t="str">
        <f t="shared" si="3"/>
        <v>53865</v>
      </c>
      <c r="M52" s="5" t="s">
        <v>96</v>
      </c>
    </row>
    <row r="53" spans="1:13" ht="113.25" customHeight="1">
      <c r="A53" s="54" t="e">
        <v>#VALUE!</v>
      </c>
      <c r="B53" s="8" t="s">
        <v>108</v>
      </c>
      <c r="C53" s="4" t="s">
        <v>14</v>
      </c>
      <c r="D53" s="8">
        <v>12</v>
      </c>
      <c r="E53" s="4" t="s">
        <v>99</v>
      </c>
      <c r="F53" s="4" t="s">
        <v>99</v>
      </c>
      <c r="G53" s="8"/>
      <c r="H53" s="6" t="s">
        <v>101</v>
      </c>
      <c r="I53" s="9">
        <v>4999</v>
      </c>
      <c r="J53" s="4"/>
      <c r="K53" s="4"/>
      <c r="L53" s="4" t="str">
        <f t="shared" si="3"/>
        <v>59988</v>
      </c>
      <c r="M53" s="5" t="s">
        <v>96</v>
      </c>
    </row>
    <row r="54" spans="1:13" ht="113.25" customHeight="1">
      <c r="A54" s="54" t="e">
        <v>#VALUE!</v>
      </c>
      <c r="B54" s="8" t="s">
        <v>109</v>
      </c>
      <c r="C54" s="4" t="s">
        <v>14</v>
      </c>
      <c r="D54" s="8">
        <v>7</v>
      </c>
      <c r="E54" s="4" t="s">
        <v>99</v>
      </c>
      <c r="F54" s="4" t="s">
        <v>99</v>
      </c>
      <c r="G54" s="8" t="s">
        <v>110</v>
      </c>
      <c r="H54" s="6" t="s">
        <v>101</v>
      </c>
      <c r="I54" s="9">
        <v>2979</v>
      </c>
      <c r="J54" s="4"/>
      <c r="K54" s="4"/>
      <c r="L54" s="4" t="str">
        <f t="shared" si="3"/>
        <v>20853</v>
      </c>
      <c r="M54" s="5" t="s">
        <v>96</v>
      </c>
    </row>
    <row r="55" spans="1:13" ht="113.25" customHeight="1">
      <c r="A55" s="54" t="e">
        <v>#VALUE!</v>
      </c>
      <c r="B55" s="8" t="s">
        <v>111</v>
      </c>
      <c r="C55" s="4" t="s">
        <v>14</v>
      </c>
      <c r="D55" s="8">
        <v>6</v>
      </c>
      <c r="E55" s="4" t="s">
        <v>99</v>
      </c>
      <c r="F55" s="4" t="s">
        <v>99</v>
      </c>
      <c r="G55" s="8"/>
      <c r="H55" s="6" t="s">
        <v>101</v>
      </c>
      <c r="I55" s="9">
        <v>2499</v>
      </c>
      <c r="J55" s="4"/>
      <c r="K55" s="4"/>
      <c r="L55" s="4" t="str">
        <f t="shared" si="3"/>
        <v>14994</v>
      </c>
      <c r="M55" s="5" t="s">
        <v>96</v>
      </c>
    </row>
    <row r="56" spans="1:13" ht="113.25" customHeight="1">
      <c r="A56" s="54" t="e">
        <v>#VALUE!</v>
      </c>
      <c r="B56" s="8" t="s">
        <v>112</v>
      </c>
      <c r="C56" s="4" t="s">
        <v>14</v>
      </c>
      <c r="D56" s="8">
        <v>1</v>
      </c>
      <c r="E56" s="4" t="s">
        <v>99</v>
      </c>
      <c r="F56" s="4" t="s">
        <v>99</v>
      </c>
      <c r="G56" s="8"/>
      <c r="H56" s="6"/>
      <c r="I56" s="9">
        <v>36999</v>
      </c>
      <c r="J56" s="4"/>
      <c r="K56" s="4"/>
      <c r="L56" s="4" t="str">
        <f t="shared" si="3"/>
        <v>36999</v>
      </c>
      <c r="M56" s="5" t="s">
        <v>96</v>
      </c>
    </row>
    <row r="57" spans="1:13" ht="113.25" customHeight="1">
      <c r="A57" s="54" t="e">
        <v>#VALUE!</v>
      </c>
      <c r="B57" s="8" t="s">
        <v>113</v>
      </c>
      <c r="C57" s="4" t="s">
        <v>14</v>
      </c>
      <c r="D57" s="8">
        <v>1</v>
      </c>
      <c r="E57" s="4" t="s">
        <v>99</v>
      </c>
      <c r="F57" s="4" t="s">
        <v>99</v>
      </c>
      <c r="G57" s="8"/>
      <c r="H57" s="6"/>
      <c r="I57" s="9">
        <v>26998</v>
      </c>
      <c r="J57" s="4"/>
      <c r="K57" s="4"/>
      <c r="L57" s="4" t="str">
        <f t="shared" si="3"/>
        <v>26998</v>
      </c>
      <c r="M57" s="5" t="s">
        <v>96</v>
      </c>
    </row>
    <row r="58" spans="1:13" ht="113.25" customHeight="1">
      <c r="A58" s="54" t="e">
        <v>#VALUE!</v>
      </c>
      <c r="B58" s="8" t="s">
        <v>114</v>
      </c>
      <c r="C58" s="4" t="s">
        <v>14</v>
      </c>
      <c r="D58" s="8">
        <v>1</v>
      </c>
      <c r="E58" s="4" t="s">
        <v>99</v>
      </c>
      <c r="F58" s="4" t="s">
        <v>99</v>
      </c>
      <c r="G58" s="8"/>
      <c r="H58" s="6"/>
      <c r="I58" s="9">
        <v>23499</v>
      </c>
      <c r="J58" s="4"/>
      <c r="K58" s="4"/>
      <c r="L58" s="4" t="str">
        <f t="shared" si="3"/>
        <v>23499</v>
      </c>
      <c r="M58" s="5" t="s">
        <v>96</v>
      </c>
    </row>
    <row r="59" spans="1:13" ht="113.25" customHeight="1">
      <c r="A59" s="54" t="e">
        <v>#VALUE!</v>
      </c>
      <c r="B59" s="8" t="s">
        <v>115</v>
      </c>
      <c r="C59" s="4" t="s">
        <v>14</v>
      </c>
      <c r="D59" s="8">
        <v>1</v>
      </c>
      <c r="E59" s="4" t="s">
        <v>99</v>
      </c>
      <c r="F59" s="4" t="s">
        <v>99</v>
      </c>
      <c r="G59" s="8"/>
      <c r="H59" s="6"/>
      <c r="I59" s="9">
        <v>18499</v>
      </c>
      <c r="J59" s="4"/>
      <c r="K59" s="4"/>
      <c r="L59" s="4" t="str">
        <f t="shared" si="3"/>
        <v>18499</v>
      </c>
      <c r="M59" s="5" t="s">
        <v>96</v>
      </c>
    </row>
    <row r="60" spans="1:13" ht="113.25" customHeight="1">
      <c r="A60" s="54" t="e">
        <v>#VALUE!</v>
      </c>
      <c r="B60" s="8" t="s">
        <v>116</v>
      </c>
      <c r="C60" s="4" t="s">
        <v>14</v>
      </c>
      <c r="D60" s="8">
        <v>2</v>
      </c>
      <c r="E60" s="4" t="s">
        <v>99</v>
      </c>
      <c r="F60" s="4" t="s">
        <v>99</v>
      </c>
      <c r="G60" s="8"/>
      <c r="H60" s="6"/>
      <c r="I60" s="9">
        <v>9999</v>
      </c>
      <c r="J60" s="4"/>
      <c r="K60" s="4"/>
      <c r="L60" s="4" t="str">
        <f t="shared" si="3"/>
        <v>19998</v>
      </c>
      <c r="M60" s="5" t="s">
        <v>96</v>
      </c>
    </row>
    <row r="61" spans="1:13" ht="113.25" customHeight="1">
      <c r="A61" s="54" t="e">
        <v>#VALUE!</v>
      </c>
      <c r="B61" s="8" t="s">
        <v>117</v>
      </c>
      <c r="C61" s="4" t="s">
        <v>14</v>
      </c>
      <c r="D61" s="8">
        <v>1</v>
      </c>
      <c r="E61" s="4" t="s">
        <v>99</v>
      </c>
      <c r="F61" s="4" t="s">
        <v>99</v>
      </c>
      <c r="G61" s="8"/>
      <c r="H61" s="6"/>
      <c r="I61" s="9">
        <v>2799</v>
      </c>
      <c r="J61" s="4"/>
      <c r="K61" s="4"/>
      <c r="L61" s="4" t="str">
        <f t="shared" si="3"/>
        <v>2799</v>
      </c>
      <c r="M61" s="5" t="s">
        <v>96</v>
      </c>
    </row>
    <row r="62" spans="1:13" ht="113.25" customHeight="1">
      <c r="A62" s="54" t="e">
        <v>#VALUE!</v>
      </c>
      <c r="B62" s="8" t="s">
        <v>118</v>
      </c>
      <c r="C62" s="4" t="s">
        <v>14</v>
      </c>
      <c r="D62" s="8">
        <v>2</v>
      </c>
      <c r="E62" s="4" t="s">
        <v>99</v>
      </c>
      <c r="F62" s="4" t="s">
        <v>99</v>
      </c>
      <c r="G62" s="8"/>
      <c r="H62" s="6"/>
      <c r="I62" s="13"/>
      <c r="J62" s="4"/>
      <c r="K62" s="4"/>
      <c r="L62" s="4" t="str">
        <f t="shared" si="3"/>
        <v>0</v>
      </c>
      <c r="M62" s="5" t="s">
        <v>96</v>
      </c>
    </row>
    <row r="63" spans="1:13" ht="113.25" customHeight="1">
      <c r="A63" s="54" t="e">
        <v>#VALUE!</v>
      </c>
      <c r="B63" s="8" t="s">
        <v>119</v>
      </c>
      <c r="C63" s="4" t="s">
        <v>14</v>
      </c>
      <c r="D63" s="8">
        <v>1</v>
      </c>
      <c r="E63" s="4" t="s">
        <v>99</v>
      </c>
      <c r="F63" s="4" t="s">
        <v>99</v>
      </c>
      <c r="G63" s="14" t="s">
        <v>120</v>
      </c>
      <c r="H63" s="6" t="s">
        <v>121</v>
      </c>
      <c r="I63" s="13"/>
      <c r="J63" s="4"/>
      <c r="K63" s="4"/>
      <c r="L63" s="4" t="str">
        <f t="shared" si="3"/>
        <v>0</v>
      </c>
      <c r="M63" s="5" t="s">
        <v>96</v>
      </c>
    </row>
    <row r="64" spans="1:13" ht="113.25" customHeight="1">
      <c r="A64" s="54" t="e">
        <v>#VALUE!</v>
      </c>
      <c r="B64" s="8" t="s">
        <v>122</v>
      </c>
      <c r="C64" s="4" t="s">
        <v>14</v>
      </c>
      <c r="D64" s="8">
        <v>1</v>
      </c>
      <c r="E64" s="4" t="s">
        <v>99</v>
      </c>
      <c r="F64" s="4" t="s">
        <v>99</v>
      </c>
      <c r="G64" s="14" t="s">
        <v>120</v>
      </c>
      <c r="H64" s="6" t="s">
        <v>121</v>
      </c>
      <c r="I64" s="13"/>
      <c r="J64" s="4"/>
      <c r="K64" s="4"/>
      <c r="L64" s="4" t="str">
        <f t="shared" si="3"/>
        <v>0</v>
      </c>
      <c r="M64" s="5" t="s">
        <v>96</v>
      </c>
    </row>
    <row r="65" spans="1:13" ht="113.25" customHeight="1">
      <c r="A65" s="54" t="e">
        <v>#VALUE!</v>
      </c>
      <c r="B65" s="8" t="s">
        <v>123</v>
      </c>
      <c r="C65" s="4" t="s">
        <v>14</v>
      </c>
      <c r="D65" s="8">
        <v>1</v>
      </c>
      <c r="E65" s="4" t="s">
        <v>99</v>
      </c>
      <c r="F65" s="4" t="s">
        <v>99</v>
      </c>
      <c r="G65" s="14" t="s">
        <v>120</v>
      </c>
      <c r="H65" s="6" t="s">
        <v>121</v>
      </c>
      <c r="I65" s="13"/>
      <c r="J65" s="4"/>
      <c r="K65" s="4"/>
      <c r="L65" s="4" t="str">
        <f t="shared" si="3"/>
        <v>0</v>
      </c>
      <c r="M65" s="5" t="s">
        <v>96</v>
      </c>
    </row>
    <row r="66" spans="1:13" ht="113.25" customHeight="1">
      <c r="A66" s="54" t="e">
        <v>#VALUE!</v>
      </c>
      <c r="B66" s="8" t="s">
        <v>124</v>
      </c>
      <c r="C66" s="4" t="s">
        <v>14</v>
      </c>
      <c r="D66" s="8">
        <v>1</v>
      </c>
      <c r="E66" s="4" t="s">
        <v>99</v>
      </c>
      <c r="F66" s="4" t="s">
        <v>99</v>
      </c>
      <c r="G66" s="8"/>
      <c r="H66" s="6"/>
      <c r="I66" s="13"/>
      <c r="J66" s="4"/>
      <c r="K66" s="4"/>
      <c r="L66" s="4" t="str">
        <f t="shared" si="3"/>
        <v>0</v>
      </c>
      <c r="M66" s="5" t="s">
        <v>96</v>
      </c>
    </row>
    <row r="67" spans="1:13" ht="113.25" customHeight="1">
      <c r="A67" s="54" t="e">
        <v>#VALUE!</v>
      </c>
      <c r="B67" s="8" t="s">
        <v>125</v>
      </c>
      <c r="C67" s="4" t="s">
        <v>14</v>
      </c>
      <c r="D67" s="8">
        <v>4</v>
      </c>
      <c r="E67" s="4" t="s">
        <v>99</v>
      </c>
      <c r="F67" s="4" t="s">
        <v>99</v>
      </c>
      <c r="G67" s="8"/>
      <c r="H67" s="6"/>
      <c r="I67" s="13"/>
      <c r="J67" s="4"/>
      <c r="K67" s="4"/>
      <c r="L67" s="4" t="str">
        <f t="shared" si="3"/>
        <v>0</v>
      </c>
      <c r="M67" s="5" t="s">
        <v>96</v>
      </c>
    </row>
    <row r="68" spans="1:13" ht="113.25" customHeight="1">
      <c r="A68" s="54" t="e">
        <v>#VALUE!</v>
      </c>
      <c r="B68" s="8" t="s">
        <v>126</v>
      </c>
      <c r="C68" s="4" t="s">
        <v>14</v>
      </c>
      <c r="D68" s="8">
        <v>2</v>
      </c>
      <c r="E68" s="4" t="s">
        <v>99</v>
      </c>
      <c r="F68" s="4" t="s">
        <v>99</v>
      </c>
      <c r="G68" s="8"/>
      <c r="H68" s="6"/>
      <c r="I68" s="13"/>
      <c r="J68" s="4"/>
      <c r="K68" s="4"/>
      <c r="L68" s="4" t="str">
        <f t="shared" si="3"/>
        <v>0</v>
      </c>
      <c r="M68" s="5" t="s">
        <v>96</v>
      </c>
    </row>
    <row r="69" spans="1:13" ht="113.25" customHeight="1">
      <c r="A69" s="54" t="e">
        <v>#VALUE!</v>
      </c>
      <c r="B69" s="8" t="s">
        <v>127</v>
      </c>
      <c r="C69" s="4" t="s">
        <v>14</v>
      </c>
      <c r="D69" s="8">
        <v>4</v>
      </c>
      <c r="E69" s="4" t="s">
        <v>99</v>
      </c>
      <c r="F69" s="4" t="s">
        <v>99</v>
      </c>
      <c r="G69" s="8"/>
      <c r="H69" s="6"/>
      <c r="I69" s="13"/>
      <c r="J69" s="4"/>
      <c r="K69" s="4"/>
      <c r="L69" s="4" t="str">
        <f t="shared" si="3"/>
        <v>0</v>
      </c>
      <c r="M69" s="5" t="s">
        <v>96</v>
      </c>
    </row>
    <row r="70" spans="1:13" ht="113.25" customHeight="1">
      <c r="A70" s="54" t="e">
        <v>#VALUE!</v>
      </c>
      <c r="B70" s="8" t="s">
        <v>128</v>
      </c>
      <c r="C70" s="4" t="s">
        <v>14</v>
      </c>
      <c r="D70" s="8">
        <v>1</v>
      </c>
      <c r="E70" s="4" t="s">
        <v>99</v>
      </c>
      <c r="F70" s="4" t="s">
        <v>99</v>
      </c>
      <c r="G70" s="8"/>
      <c r="H70" s="6"/>
      <c r="I70" s="9">
        <v>2799</v>
      </c>
      <c r="J70" s="4"/>
      <c r="K70" s="4"/>
      <c r="L70" s="4" t="str">
        <f t="shared" si="3"/>
        <v>2799</v>
      </c>
      <c r="M70" s="5" t="s">
        <v>96</v>
      </c>
    </row>
    <row r="71" spans="1:13" ht="113.25" customHeight="1">
      <c r="A71" s="54" t="e">
        <v>#VALUE!</v>
      </c>
      <c r="B71" s="8" t="s">
        <v>129</v>
      </c>
      <c r="C71" s="4" t="s">
        <v>14</v>
      </c>
      <c r="D71" s="8">
        <v>1</v>
      </c>
      <c r="E71" s="4" t="s">
        <v>99</v>
      </c>
      <c r="F71" s="4" t="s">
        <v>99</v>
      </c>
      <c r="G71" s="8"/>
      <c r="H71" s="6"/>
      <c r="I71" s="9">
        <v>4749</v>
      </c>
      <c r="J71" s="4"/>
      <c r="K71" s="4"/>
      <c r="L71" s="4" t="str">
        <f t="shared" si="3"/>
        <v>4749</v>
      </c>
      <c r="M71" s="5" t="s">
        <v>96</v>
      </c>
    </row>
    <row r="72" spans="1:13" ht="113.25" customHeight="1">
      <c r="A72" s="54" t="e">
        <v>#VALUE!</v>
      </c>
      <c r="B72" s="8" t="s">
        <v>130</v>
      </c>
      <c r="C72" s="4" t="s">
        <v>14</v>
      </c>
      <c r="D72" s="8">
        <v>1</v>
      </c>
      <c r="E72" s="4" t="s">
        <v>99</v>
      </c>
      <c r="F72" s="4" t="s">
        <v>99</v>
      </c>
      <c r="G72" s="8"/>
      <c r="H72" s="6"/>
      <c r="I72" s="9">
        <v>2799</v>
      </c>
      <c r="J72" s="4"/>
      <c r="K72" s="4"/>
      <c r="L72" s="4" t="str">
        <f t="shared" si="3"/>
        <v>2799</v>
      </c>
      <c r="M72" s="5" t="s">
        <v>96</v>
      </c>
    </row>
    <row r="73" spans="1:13" ht="113.25" customHeight="1">
      <c r="A73" s="54" t="e">
        <v>#VALUE!</v>
      </c>
      <c r="B73" s="8" t="s">
        <v>131</v>
      </c>
      <c r="C73" s="4" t="s">
        <v>14</v>
      </c>
      <c r="D73" s="8">
        <v>7</v>
      </c>
      <c r="E73" s="4" t="s">
        <v>99</v>
      </c>
      <c r="F73" s="4" t="s">
        <v>99</v>
      </c>
      <c r="G73" s="8"/>
      <c r="H73" s="6"/>
      <c r="I73" s="13">
        <v>879</v>
      </c>
      <c r="J73" s="4"/>
      <c r="K73" s="4"/>
      <c r="L73" s="4" t="str">
        <f t="shared" si="3"/>
        <v>6153</v>
      </c>
      <c r="M73" s="5" t="s">
        <v>96</v>
      </c>
    </row>
    <row r="74" spans="1:13" ht="113.25" customHeight="1">
      <c r="A74" s="54" t="e">
        <v>#VALUE!</v>
      </c>
      <c r="B74" s="8" t="s">
        <v>132</v>
      </c>
      <c r="C74" s="4" t="s">
        <v>14</v>
      </c>
      <c r="D74" s="8">
        <v>1</v>
      </c>
      <c r="E74" s="4" t="s">
        <v>99</v>
      </c>
      <c r="F74" s="4" t="s">
        <v>99</v>
      </c>
      <c r="G74" s="8"/>
      <c r="H74" s="6"/>
      <c r="I74" s="9">
        <v>2298</v>
      </c>
      <c r="J74" s="4"/>
      <c r="K74" s="4"/>
      <c r="L74" s="4" t="str">
        <f t="shared" si="3"/>
        <v>2298</v>
      </c>
      <c r="M74" s="5" t="s">
        <v>96</v>
      </c>
    </row>
    <row r="75" spans="1:13" ht="113.25" customHeight="1">
      <c r="A75" s="54" t="e">
        <v>#VALUE!</v>
      </c>
      <c r="B75" s="8" t="s">
        <v>133</v>
      </c>
      <c r="C75" s="4" t="s">
        <v>14</v>
      </c>
      <c r="D75" s="8">
        <v>2</v>
      </c>
      <c r="E75" s="4" t="s">
        <v>99</v>
      </c>
      <c r="F75" s="4" t="s">
        <v>99</v>
      </c>
      <c r="G75" s="8"/>
      <c r="H75" s="6"/>
      <c r="I75" s="9">
        <v>25699</v>
      </c>
      <c r="J75" s="4"/>
      <c r="K75" s="4"/>
      <c r="L75" s="4" t="str">
        <f t="shared" si="3"/>
        <v>51398</v>
      </c>
      <c r="M75" s="5" t="s">
        <v>96</v>
      </c>
    </row>
    <row r="76" spans="1:13" ht="113.25" customHeight="1">
      <c r="A76" s="54" t="e">
        <v>#VALUE!</v>
      </c>
      <c r="B76" s="8" t="s">
        <v>134</v>
      </c>
      <c r="C76" s="4" t="s">
        <v>14</v>
      </c>
      <c r="D76" s="8">
        <v>4</v>
      </c>
      <c r="E76" s="4" t="s">
        <v>99</v>
      </c>
      <c r="F76" s="4" t="s">
        <v>99</v>
      </c>
      <c r="G76" s="8"/>
      <c r="H76" s="6"/>
      <c r="I76" s="9">
        <v>3599</v>
      </c>
      <c r="J76" s="4"/>
      <c r="K76" s="4"/>
      <c r="L76" s="4" t="str">
        <f t="shared" si="3"/>
        <v>14396</v>
      </c>
      <c r="M76" s="5" t="s">
        <v>96</v>
      </c>
    </row>
    <row r="77" spans="1:13" ht="113.25" customHeight="1">
      <c r="A77" s="54" t="e">
        <v>#VALUE!</v>
      </c>
      <c r="B77" s="8" t="s">
        <v>135</v>
      </c>
      <c r="C77" s="4" t="s">
        <v>14</v>
      </c>
      <c r="D77" s="8">
        <v>2</v>
      </c>
      <c r="E77" s="4" t="s">
        <v>99</v>
      </c>
      <c r="F77" s="4" t="s">
        <v>99</v>
      </c>
      <c r="G77" s="8"/>
      <c r="H77" s="6"/>
      <c r="I77" s="9">
        <v>2599</v>
      </c>
      <c r="J77" s="4"/>
      <c r="K77" s="4"/>
      <c r="L77" s="4" t="str">
        <f t="shared" si="3"/>
        <v>5198</v>
      </c>
      <c r="M77" s="5" t="s">
        <v>96</v>
      </c>
    </row>
    <row r="78" spans="1:13" ht="113.25" customHeight="1">
      <c r="A78" s="54" t="e">
        <v>#VALUE!</v>
      </c>
      <c r="B78" s="8" t="s">
        <v>136</v>
      </c>
      <c r="C78" s="4" t="s">
        <v>14</v>
      </c>
      <c r="D78" s="8">
        <v>5</v>
      </c>
      <c r="E78" s="4" t="s">
        <v>99</v>
      </c>
      <c r="F78" s="4" t="s">
        <v>99</v>
      </c>
      <c r="G78" s="8"/>
      <c r="H78" s="6"/>
      <c r="I78" s="9">
        <v>17899</v>
      </c>
      <c r="J78" s="4"/>
      <c r="K78" s="4"/>
      <c r="L78" s="4" t="str">
        <f t="shared" si="3"/>
        <v>89495</v>
      </c>
      <c r="M78" s="5" t="s">
        <v>96</v>
      </c>
    </row>
    <row r="79" spans="1:13" ht="113.25" customHeight="1">
      <c r="A79" s="54" t="e">
        <v>#VALUE!</v>
      </c>
      <c r="B79" s="8" t="s">
        <v>136</v>
      </c>
      <c r="C79" s="4" t="s">
        <v>14</v>
      </c>
      <c r="D79" s="8">
        <v>1</v>
      </c>
      <c r="E79" s="4" t="s">
        <v>99</v>
      </c>
      <c r="F79" s="4" t="s">
        <v>99</v>
      </c>
      <c r="G79" s="8"/>
      <c r="H79" s="6"/>
      <c r="I79" s="9">
        <v>5899</v>
      </c>
      <c r="J79" s="4"/>
      <c r="K79" s="4"/>
      <c r="L79" s="4" t="str">
        <f t="shared" si="3"/>
        <v>5899</v>
      </c>
      <c r="M79" s="5" t="s">
        <v>96</v>
      </c>
    </row>
    <row r="80" spans="1:13" ht="113.25" customHeight="1">
      <c r="A80" s="54" t="e">
        <v>#VALUE!</v>
      </c>
      <c r="B80" s="8" t="s">
        <v>137</v>
      </c>
      <c r="C80" s="4" t="s">
        <v>14</v>
      </c>
      <c r="D80" s="8">
        <v>1</v>
      </c>
      <c r="E80" s="4" t="s">
        <v>99</v>
      </c>
      <c r="F80" s="4" t="s">
        <v>99</v>
      </c>
      <c r="G80" s="8"/>
      <c r="H80" s="6"/>
      <c r="I80" s="9">
        <v>26599</v>
      </c>
      <c r="J80" s="4"/>
      <c r="K80" s="4"/>
      <c r="L80" s="4" t="str">
        <f t="shared" si="3"/>
        <v>26599</v>
      </c>
      <c r="M80" s="5" t="s">
        <v>96</v>
      </c>
    </row>
    <row r="81" spans="1:13" ht="113.25" customHeight="1">
      <c r="A81" s="54" t="e">
        <v>#VALUE!</v>
      </c>
      <c r="B81" s="8" t="s">
        <v>138</v>
      </c>
      <c r="C81" s="4" t="s">
        <v>14</v>
      </c>
      <c r="D81" s="8">
        <v>1</v>
      </c>
      <c r="E81" s="4" t="s">
        <v>99</v>
      </c>
      <c r="F81" s="4" t="s">
        <v>99</v>
      </c>
      <c r="G81" s="8"/>
      <c r="H81" s="6"/>
      <c r="I81" s="9">
        <v>35999</v>
      </c>
      <c r="J81" s="4"/>
      <c r="K81" s="4"/>
      <c r="L81" s="4" t="str">
        <f t="shared" si="3"/>
        <v>35999</v>
      </c>
      <c r="M81" s="5" t="s">
        <v>96</v>
      </c>
    </row>
    <row r="82" spans="1:13" ht="113.25" customHeight="1">
      <c r="A82" s="54" t="e">
        <v>#VALUE!</v>
      </c>
      <c r="B82" s="8" t="s">
        <v>139</v>
      </c>
      <c r="C82" s="4" t="s">
        <v>14</v>
      </c>
      <c r="D82" s="8">
        <v>1</v>
      </c>
      <c r="E82" s="4" t="s">
        <v>99</v>
      </c>
      <c r="F82" s="4" t="s">
        <v>99</v>
      </c>
      <c r="G82" s="8"/>
      <c r="H82" s="6"/>
      <c r="I82" s="9">
        <v>28499</v>
      </c>
      <c r="J82" s="4"/>
      <c r="K82" s="4"/>
      <c r="L82" s="4" t="str">
        <f t="shared" si="3"/>
        <v>28499</v>
      </c>
      <c r="M82" s="5" t="s">
        <v>96</v>
      </c>
    </row>
    <row r="83" spans="1:13" ht="113.25" customHeight="1">
      <c r="A83" s="54" t="e">
        <v>#VALUE!</v>
      </c>
      <c r="B83" s="8" t="s">
        <v>136</v>
      </c>
      <c r="C83" s="4" t="s">
        <v>14</v>
      </c>
      <c r="D83" s="8">
        <v>3</v>
      </c>
      <c r="E83" s="4" t="s">
        <v>99</v>
      </c>
      <c r="F83" s="4" t="s">
        <v>99</v>
      </c>
      <c r="G83" s="8"/>
      <c r="H83" s="6"/>
      <c r="I83" s="9">
        <v>4599</v>
      </c>
      <c r="J83" s="4"/>
      <c r="K83" s="4"/>
      <c r="L83" s="4" t="str">
        <f t="shared" si="3"/>
        <v>13797</v>
      </c>
      <c r="M83" s="5" t="s">
        <v>96</v>
      </c>
    </row>
    <row r="84" spans="1:13" ht="113.25" customHeight="1">
      <c r="A84" s="54" t="e">
        <v>#VALUE!</v>
      </c>
      <c r="B84" s="8" t="s">
        <v>140</v>
      </c>
      <c r="C84" s="4" t="s">
        <v>14</v>
      </c>
      <c r="D84" s="8">
        <v>3</v>
      </c>
      <c r="E84" s="4" t="s">
        <v>99</v>
      </c>
      <c r="F84" s="4" t="s">
        <v>99</v>
      </c>
      <c r="G84" s="8"/>
      <c r="H84" s="6"/>
      <c r="I84" s="9">
        <v>1599</v>
      </c>
      <c r="J84" s="4"/>
      <c r="K84" s="4"/>
      <c r="L84" s="4" t="str">
        <f t="shared" si="3"/>
        <v>4797</v>
      </c>
      <c r="M84" s="5" t="s">
        <v>96</v>
      </c>
    </row>
    <row r="85" spans="1:13" ht="113.25" customHeight="1">
      <c r="A85" s="54" t="e">
        <v>#VALUE!</v>
      </c>
      <c r="B85" s="8" t="s">
        <v>141</v>
      </c>
      <c r="C85" s="4" t="s">
        <v>14</v>
      </c>
      <c r="D85" s="8">
        <v>1</v>
      </c>
      <c r="E85" s="4" t="s">
        <v>99</v>
      </c>
      <c r="F85" s="4" t="s">
        <v>99</v>
      </c>
      <c r="G85" s="8"/>
      <c r="H85" s="6"/>
      <c r="I85" s="9">
        <v>8799</v>
      </c>
      <c r="J85" s="4"/>
      <c r="K85" s="4"/>
      <c r="L85" s="4" t="str">
        <f t="shared" si="3"/>
        <v>8799</v>
      </c>
      <c r="M85" s="5" t="s">
        <v>96</v>
      </c>
    </row>
    <row r="86" spans="1:13" ht="113.25" customHeight="1">
      <c r="A86" s="54" t="e">
        <v>#VALUE!</v>
      </c>
      <c r="B86" s="8" t="s">
        <v>142</v>
      </c>
      <c r="C86" s="4" t="s">
        <v>14</v>
      </c>
      <c r="D86" s="8">
        <v>1</v>
      </c>
      <c r="E86" s="4" t="s">
        <v>99</v>
      </c>
      <c r="F86" s="4" t="s">
        <v>99</v>
      </c>
      <c r="G86" s="8"/>
      <c r="H86" s="6"/>
      <c r="I86" s="9">
        <v>2999</v>
      </c>
      <c r="J86" s="4"/>
      <c r="K86" s="4"/>
      <c r="L86" s="4" t="str">
        <f t="shared" si="3"/>
        <v>2999</v>
      </c>
      <c r="M86" s="5" t="s">
        <v>96</v>
      </c>
    </row>
    <row r="87" spans="1:13" ht="113.25" customHeight="1">
      <c r="A87" s="54" t="e">
        <v>#VALUE!</v>
      </c>
      <c r="B87" s="8" t="s">
        <v>143</v>
      </c>
      <c r="C87" s="4" t="s">
        <v>14</v>
      </c>
      <c r="D87" s="8">
        <v>3</v>
      </c>
      <c r="E87" s="4" t="s">
        <v>99</v>
      </c>
      <c r="F87" s="4" t="s">
        <v>99</v>
      </c>
      <c r="G87" s="8"/>
      <c r="H87" s="6"/>
      <c r="I87" s="13"/>
      <c r="J87" s="4"/>
      <c r="K87" s="4"/>
      <c r="L87" s="4" t="str">
        <f t="shared" si="3"/>
        <v>0</v>
      </c>
      <c r="M87" s="5" t="s">
        <v>96</v>
      </c>
    </row>
    <row r="88" spans="1:13" ht="113.25" customHeight="1">
      <c r="A88" s="55" t="s">
        <v>100</v>
      </c>
      <c r="B88" s="8" t="s">
        <v>144</v>
      </c>
      <c r="C88" s="4" t="s">
        <v>14</v>
      </c>
      <c r="D88" s="8">
        <v>2</v>
      </c>
      <c r="E88" s="4" t="s">
        <v>99</v>
      </c>
      <c r="F88" s="4" t="s">
        <v>99</v>
      </c>
      <c r="G88" s="8"/>
      <c r="H88" s="6"/>
      <c r="I88" s="9">
        <v>1589</v>
      </c>
      <c r="J88" s="4"/>
      <c r="K88" s="4"/>
      <c r="L88" s="4" t="str">
        <f t="shared" si="3"/>
        <v>3178</v>
      </c>
      <c r="M88" s="5" t="s">
        <v>96</v>
      </c>
    </row>
    <row r="89" spans="1:13" ht="113.25" customHeight="1">
      <c r="A89" s="54" t="e">
        <v>#VALUE!</v>
      </c>
      <c r="B89" s="8" t="s">
        <v>145</v>
      </c>
      <c r="C89" s="4" t="s">
        <v>14</v>
      </c>
      <c r="D89" s="8">
        <v>0</v>
      </c>
      <c r="E89" s="4" t="s">
        <v>99</v>
      </c>
      <c r="F89" s="4" t="s">
        <v>99</v>
      </c>
      <c r="G89" s="8" t="s">
        <v>146</v>
      </c>
      <c r="H89" s="6"/>
      <c r="I89" s="9">
        <v>1200</v>
      </c>
      <c r="J89" s="4"/>
      <c r="K89" s="4"/>
      <c r="L89" s="4" t="str">
        <f t="shared" si="3"/>
        <v>0</v>
      </c>
      <c r="M89" s="5" t="s">
        <v>96</v>
      </c>
    </row>
    <row r="90" spans="1:13" ht="113.25" customHeight="1">
      <c r="A90" s="53"/>
      <c r="B90" s="2" t="s">
        <v>147</v>
      </c>
      <c r="C90" s="2" t="s">
        <v>14</v>
      </c>
      <c r="D90" s="3">
        <v>4</v>
      </c>
      <c r="E90" s="2" t="s">
        <v>148</v>
      </c>
      <c r="F90" s="4"/>
      <c r="G90" s="2" t="s">
        <v>149</v>
      </c>
      <c r="H90" s="4" t="s">
        <v>16</v>
      </c>
      <c r="I90" s="3">
        <v>5449</v>
      </c>
      <c r="J90" s="3">
        <v>2495</v>
      </c>
      <c r="K90" s="4">
        <v>2500</v>
      </c>
      <c r="L90" s="4" t="str">
        <f t="shared" ref="L90:L96" si="4">K90*D90</f>
        <v>10000</v>
      </c>
      <c r="M90" s="5" t="s">
        <v>150</v>
      </c>
    </row>
    <row r="91" spans="1:13" ht="113.25" customHeight="1">
      <c r="A91" s="53"/>
      <c r="B91" s="2" t="s">
        <v>151</v>
      </c>
      <c r="C91" s="2" t="s">
        <v>14</v>
      </c>
      <c r="D91" s="3">
        <v>15</v>
      </c>
      <c r="E91" s="2" t="s">
        <v>152</v>
      </c>
      <c r="F91" s="4"/>
      <c r="G91" s="4"/>
      <c r="H91" s="2" t="s">
        <v>21</v>
      </c>
      <c r="I91" s="4"/>
      <c r="J91" s="4">
        <v>575</v>
      </c>
      <c r="K91" s="6">
        <v>1050</v>
      </c>
      <c r="L91" s="4" t="str">
        <f t="shared" si="4"/>
        <v>15750</v>
      </c>
      <c r="M91" s="5" t="s">
        <v>150</v>
      </c>
    </row>
    <row r="92" spans="1:13" ht="113.25" customHeight="1">
      <c r="A92" s="53"/>
      <c r="B92" s="2" t="s">
        <v>153</v>
      </c>
      <c r="C92" s="2" t="s">
        <v>14</v>
      </c>
      <c r="D92" s="3">
        <v>12</v>
      </c>
      <c r="E92" s="2" t="s">
        <v>152</v>
      </c>
      <c r="F92" s="4"/>
      <c r="G92" s="4"/>
      <c r="H92" s="2" t="s">
        <v>27</v>
      </c>
      <c r="I92" s="4"/>
      <c r="J92" s="4">
        <v>775</v>
      </c>
      <c r="K92" s="6">
        <v>1150</v>
      </c>
      <c r="L92" s="4" t="str">
        <f t="shared" si="4"/>
        <v>13800</v>
      </c>
      <c r="M92" s="5" t="s">
        <v>150</v>
      </c>
    </row>
    <row r="93" spans="1:13" ht="113.25" customHeight="1">
      <c r="A93" s="53"/>
      <c r="B93" s="2" t="s">
        <v>154</v>
      </c>
      <c r="C93" s="2" t="s">
        <v>14</v>
      </c>
      <c r="D93" s="3">
        <v>2</v>
      </c>
      <c r="E93" s="2" t="s">
        <v>148</v>
      </c>
      <c r="F93" s="4"/>
      <c r="G93" s="4"/>
      <c r="H93" s="2" t="s">
        <v>21</v>
      </c>
      <c r="I93" s="3">
        <v>4799</v>
      </c>
      <c r="J93" s="6"/>
      <c r="K93" s="6">
        <v>4800</v>
      </c>
      <c r="L93" s="4" t="str">
        <f t="shared" si="4"/>
        <v>9600</v>
      </c>
      <c r="M93" s="5" t="s">
        <v>150</v>
      </c>
    </row>
    <row r="94" spans="1:13" ht="113.25" customHeight="1">
      <c r="A94" s="53"/>
      <c r="B94" s="2" t="s">
        <v>155</v>
      </c>
      <c r="C94" s="2" t="s">
        <v>156</v>
      </c>
      <c r="D94" s="3">
        <v>40</v>
      </c>
      <c r="E94" s="2" t="s">
        <v>157</v>
      </c>
      <c r="F94" s="4"/>
      <c r="G94" s="4"/>
      <c r="H94" s="2" t="s">
        <v>27</v>
      </c>
      <c r="I94" s="3">
        <v>275</v>
      </c>
      <c r="J94" s="6"/>
      <c r="K94" s="6">
        <v>40</v>
      </c>
      <c r="L94" s="4" t="str">
        <f t="shared" si="4"/>
        <v>1600</v>
      </c>
      <c r="M94" s="5" t="s">
        <v>150</v>
      </c>
    </row>
    <row r="95" spans="1:13" ht="113.25" customHeight="1">
      <c r="A95" s="53"/>
      <c r="B95" s="2" t="s">
        <v>158</v>
      </c>
      <c r="C95" s="2" t="s">
        <v>14</v>
      </c>
      <c r="D95" s="3">
        <v>8</v>
      </c>
      <c r="E95" s="2" t="s">
        <v>159</v>
      </c>
      <c r="F95" s="4"/>
      <c r="G95" s="4"/>
      <c r="H95" s="2" t="s">
        <v>24</v>
      </c>
      <c r="I95" s="3">
        <v>1925</v>
      </c>
      <c r="J95" s="6"/>
      <c r="K95" s="6"/>
      <c r="L95" s="4" t="str">
        <f t="shared" si="4"/>
        <v>0</v>
      </c>
      <c r="M95" s="5" t="s">
        <v>150</v>
      </c>
    </row>
    <row r="96" spans="1:13" ht="113.25" customHeight="1">
      <c r="A96" s="53"/>
      <c r="B96" s="4" t="s">
        <v>160</v>
      </c>
      <c r="C96" s="2" t="s">
        <v>14</v>
      </c>
      <c r="D96" s="3">
        <v>6</v>
      </c>
      <c r="E96" s="4" t="s">
        <v>161</v>
      </c>
      <c r="F96" s="4"/>
      <c r="G96" s="4"/>
      <c r="H96" s="2" t="s">
        <v>27</v>
      </c>
      <c r="I96" s="3">
        <v>1750</v>
      </c>
      <c r="J96" s="6"/>
      <c r="K96" s="6"/>
      <c r="L96" s="4" t="str">
        <f t="shared" si="4"/>
        <v>0</v>
      </c>
      <c r="M96" s="5" t="s">
        <v>150</v>
      </c>
    </row>
    <row r="97" spans="1:13" ht="113.25" customHeight="1">
      <c r="A97" s="53"/>
      <c r="B97" s="2" t="s">
        <v>162</v>
      </c>
      <c r="C97" s="2" t="s">
        <v>14</v>
      </c>
      <c r="D97" s="3">
        <v>3</v>
      </c>
      <c r="E97" s="2" t="s">
        <v>163</v>
      </c>
      <c r="F97" s="4"/>
      <c r="G97" s="4"/>
      <c r="H97" s="4" t="s">
        <v>101</v>
      </c>
      <c r="I97" s="3">
        <v>1145</v>
      </c>
      <c r="J97" s="3">
        <v>700</v>
      </c>
      <c r="K97" s="4" t="s">
        <v>164</v>
      </c>
      <c r="L97" s="4" t="str">
        <f>D97*900</f>
        <v>2700</v>
      </c>
      <c r="M97" s="5" t="s">
        <v>165</v>
      </c>
    </row>
    <row r="98" spans="1:13" ht="113.25" customHeight="1">
      <c r="A98" s="53"/>
      <c r="B98" s="2" t="s">
        <v>166</v>
      </c>
      <c r="C98" s="2" t="s">
        <v>14</v>
      </c>
      <c r="D98" s="3">
        <v>5</v>
      </c>
      <c r="E98" s="2" t="s">
        <v>167</v>
      </c>
      <c r="F98" s="4"/>
      <c r="G98" s="4"/>
      <c r="H98" s="4" t="s">
        <v>101</v>
      </c>
      <c r="I98" s="3">
        <v>825</v>
      </c>
      <c r="J98" s="3">
        <v>360</v>
      </c>
      <c r="K98" s="4">
        <v>400</v>
      </c>
      <c r="L98" s="4" t="str">
        <f t="shared" ref="L98:L99" si="5">D98*K98</f>
        <v>2000</v>
      </c>
      <c r="M98" s="5" t="s">
        <v>165</v>
      </c>
    </row>
    <row r="99" spans="1:13" ht="113.25" customHeight="1">
      <c r="A99" s="53"/>
      <c r="B99" s="2" t="s">
        <v>168</v>
      </c>
      <c r="C99" s="2" t="s">
        <v>14</v>
      </c>
      <c r="D99" s="3">
        <v>8</v>
      </c>
      <c r="E99" s="2" t="s">
        <v>167</v>
      </c>
      <c r="F99" s="4"/>
      <c r="G99" s="4"/>
      <c r="H99" s="4" t="s">
        <v>101</v>
      </c>
      <c r="I99" s="2" t="s">
        <v>169</v>
      </c>
      <c r="J99" s="2">
        <v>350</v>
      </c>
      <c r="K99" s="4">
        <v>380</v>
      </c>
      <c r="L99" s="4" t="str">
        <f t="shared" si="5"/>
        <v>3040</v>
      </c>
      <c r="M99" s="5" t="s">
        <v>165</v>
      </c>
    </row>
    <row r="100" spans="1:13" ht="78" customHeight="1">
      <c r="A100" s="53"/>
      <c r="B100" s="4" t="s">
        <v>170</v>
      </c>
      <c r="C100" s="2" t="s">
        <v>171</v>
      </c>
      <c r="D100" s="2" t="s">
        <v>172</v>
      </c>
      <c r="E100" s="2" t="s">
        <v>173</v>
      </c>
      <c r="F100" s="4"/>
      <c r="G100" s="2" t="s">
        <v>174</v>
      </c>
      <c r="H100" s="2" t="s">
        <v>21</v>
      </c>
      <c r="I100" s="2" t="s">
        <v>175</v>
      </c>
      <c r="J100" s="2" t="s">
        <v>176</v>
      </c>
      <c r="K100" s="15">
        <v>332</v>
      </c>
      <c r="L100" s="4" t="str">
        <f>35*K100</f>
        <v>11620</v>
      </c>
      <c r="M100" s="5" t="s">
        <v>165</v>
      </c>
    </row>
    <row r="101" spans="1:13" ht="78" customHeight="1">
      <c r="A101" s="53"/>
      <c r="B101" s="2" t="s">
        <v>177</v>
      </c>
      <c r="C101" s="2" t="s">
        <v>14</v>
      </c>
      <c r="D101" s="3">
        <v>14</v>
      </c>
      <c r="E101" s="2" t="s">
        <v>15</v>
      </c>
      <c r="F101" s="4"/>
      <c r="G101" s="4"/>
      <c r="H101" s="2" t="s">
        <v>21</v>
      </c>
      <c r="I101" s="3">
        <v>1275</v>
      </c>
      <c r="J101" s="3">
        <v>800</v>
      </c>
      <c r="K101" s="4">
        <v>865</v>
      </c>
      <c r="L101" s="4" t="str">
        <f t="shared" ref="L101:L110" si="6">D101*K101</f>
        <v>12110</v>
      </c>
      <c r="M101" s="5" t="s">
        <v>165</v>
      </c>
    </row>
    <row r="102" spans="1:13" ht="78" customHeight="1">
      <c r="A102" s="53"/>
      <c r="B102" s="2" t="s">
        <v>178</v>
      </c>
      <c r="C102" s="2" t="s">
        <v>14</v>
      </c>
      <c r="D102" s="3">
        <v>45</v>
      </c>
      <c r="E102" s="4"/>
      <c r="F102" s="4"/>
      <c r="G102" s="4"/>
      <c r="H102" s="4" t="s">
        <v>101</v>
      </c>
      <c r="I102" s="4"/>
      <c r="J102" s="4">
        <v>204</v>
      </c>
      <c r="K102" s="4">
        <v>225</v>
      </c>
      <c r="L102" s="4" t="str">
        <f t="shared" si="6"/>
        <v>10125</v>
      </c>
      <c r="M102" s="5" t="s">
        <v>165</v>
      </c>
    </row>
    <row r="103" spans="1:13" ht="78" customHeight="1">
      <c r="A103" s="53"/>
      <c r="B103" s="2" t="s">
        <v>179</v>
      </c>
      <c r="C103" s="2" t="s">
        <v>14</v>
      </c>
      <c r="D103" s="3">
        <v>13</v>
      </c>
      <c r="E103" s="4"/>
      <c r="F103" s="4"/>
      <c r="G103" s="4"/>
      <c r="H103" s="4" t="s">
        <v>101</v>
      </c>
      <c r="I103" s="4"/>
      <c r="J103" s="4">
        <v>204</v>
      </c>
      <c r="K103" s="4">
        <v>210</v>
      </c>
      <c r="L103" s="4" t="str">
        <f t="shared" si="6"/>
        <v>2730</v>
      </c>
      <c r="M103" s="5" t="s">
        <v>165</v>
      </c>
    </row>
    <row r="104" spans="1:13" ht="78" customHeight="1">
      <c r="A104" s="53"/>
      <c r="B104" s="2" t="s">
        <v>180</v>
      </c>
      <c r="C104" s="2" t="s">
        <v>14</v>
      </c>
      <c r="D104" s="3">
        <v>74</v>
      </c>
      <c r="E104" s="4"/>
      <c r="F104" s="4"/>
      <c r="G104" s="4"/>
      <c r="H104" s="4" t="s">
        <v>101</v>
      </c>
      <c r="I104" s="4"/>
      <c r="J104" s="4">
        <v>45</v>
      </c>
      <c r="K104" s="4">
        <v>50</v>
      </c>
      <c r="L104" s="4" t="str">
        <f t="shared" si="6"/>
        <v>3700</v>
      </c>
      <c r="M104" s="5" t="s">
        <v>165</v>
      </c>
    </row>
    <row r="105" spans="1:13" ht="78" customHeight="1">
      <c r="A105" s="53"/>
      <c r="B105" s="2" t="s">
        <v>181</v>
      </c>
      <c r="C105" s="2" t="s">
        <v>14</v>
      </c>
      <c r="D105" s="3">
        <v>92</v>
      </c>
      <c r="E105" s="4"/>
      <c r="F105" s="4"/>
      <c r="G105" s="4"/>
      <c r="H105" s="4"/>
      <c r="I105" s="3">
        <v>0</v>
      </c>
      <c r="J105" s="6"/>
      <c r="K105" s="6"/>
      <c r="L105" s="4" t="str">
        <f t="shared" si="6"/>
        <v>0</v>
      </c>
      <c r="M105" s="5" t="s">
        <v>165</v>
      </c>
    </row>
    <row r="106" spans="1:13" ht="78" customHeight="1">
      <c r="A106" s="53"/>
      <c r="B106" s="4" t="s">
        <v>182</v>
      </c>
      <c r="C106" s="2" t="s">
        <v>14</v>
      </c>
      <c r="D106" s="3">
        <v>46</v>
      </c>
      <c r="E106" s="4"/>
      <c r="F106" s="4"/>
      <c r="G106" s="4"/>
      <c r="H106" s="4"/>
      <c r="I106" s="3">
        <v>0</v>
      </c>
      <c r="J106" s="6"/>
      <c r="K106" s="6"/>
      <c r="L106" s="4" t="str">
        <f t="shared" si="6"/>
        <v>0</v>
      </c>
      <c r="M106" s="5" t="s">
        <v>165</v>
      </c>
    </row>
    <row r="107" spans="1:13" ht="78" customHeight="1">
      <c r="A107" s="53"/>
      <c r="B107" s="4" t="s">
        <v>183</v>
      </c>
      <c r="C107" s="2" t="s">
        <v>14</v>
      </c>
      <c r="D107" s="3">
        <v>13</v>
      </c>
      <c r="E107" s="4"/>
      <c r="F107" s="4"/>
      <c r="G107" s="4"/>
      <c r="H107" s="4"/>
      <c r="I107" s="3">
        <v>0</v>
      </c>
      <c r="J107" s="6"/>
      <c r="K107" s="6"/>
      <c r="L107" s="4" t="str">
        <f t="shared" si="6"/>
        <v>0</v>
      </c>
      <c r="M107" s="5" t="s">
        <v>165</v>
      </c>
    </row>
    <row r="108" spans="1:13" ht="78" customHeight="1">
      <c r="A108" s="53"/>
      <c r="B108" s="2" t="s">
        <v>184</v>
      </c>
      <c r="C108" s="2" t="s">
        <v>171</v>
      </c>
      <c r="D108" s="3">
        <v>1</v>
      </c>
      <c r="E108" s="4"/>
      <c r="F108" s="4"/>
      <c r="G108" s="4"/>
      <c r="H108" s="4"/>
      <c r="I108" s="3">
        <v>0</v>
      </c>
      <c r="J108" s="6"/>
      <c r="K108" s="6">
        <v>12.98</v>
      </c>
      <c r="L108" s="4" t="str">
        <f t="shared" si="6"/>
        <v>12.98</v>
      </c>
      <c r="M108" s="5" t="s">
        <v>165</v>
      </c>
    </row>
    <row r="109" spans="1:13" ht="78" customHeight="1">
      <c r="A109" s="53"/>
      <c r="B109" s="2" t="s">
        <v>185</v>
      </c>
      <c r="C109" s="2" t="s">
        <v>171</v>
      </c>
      <c r="D109" s="3">
        <v>1</v>
      </c>
      <c r="E109" s="4"/>
      <c r="F109" s="4"/>
      <c r="G109" s="4"/>
      <c r="H109" s="4"/>
      <c r="I109" s="3">
        <v>0</v>
      </c>
      <c r="J109" s="6"/>
      <c r="K109" s="6"/>
      <c r="L109" s="4" t="str">
        <f t="shared" si="6"/>
        <v>0</v>
      </c>
      <c r="M109" s="5" t="s">
        <v>165</v>
      </c>
    </row>
    <row r="110" spans="1:13" ht="78" customHeight="1">
      <c r="A110" s="53"/>
      <c r="B110" s="2" t="s">
        <v>186</v>
      </c>
      <c r="C110" s="2" t="s">
        <v>171</v>
      </c>
      <c r="D110" s="3">
        <v>1</v>
      </c>
      <c r="E110" s="4"/>
      <c r="F110" s="4"/>
      <c r="G110" s="4"/>
      <c r="H110" s="4"/>
      <c r="I110" s="3">
        <v>0</v>
      </c>
      <c r="J110" s="6"/>
      <c r="K110" s="6"/>
      <c r="L110" s="4" t="str">
        <f t="shared" si="6"/>
        <v>0</v>
      </c>
      <c r="M110" s="5" t="s">
        <v>165</v>
      </c>
    </row>
    <row r="111" spans="1:13" ht="78" customHeight="1">
      <c r="A111" s="53"/>
      <c r="B111" s="2" t="s">
        <v>187</v>
      </c>
      <c r="C111" s="2" t="s">
        <v>14</v>
      </c>
      <c r="D111" s="3">
        <v>307</v>
      </c>
      <c r="E111" s="2" t="s">
        <v>188</v>
      </c>
      <c r="F111" s="4"/>
      <c r="G111" s="4"/>
      <c r="H111" s="2" t="s">
        <v>21</v>
      </c>
      <c r="I111" s="16" t="s">
        <v>189</v>
      </c>
      <c r="J111" s="2">
        <v>2125</v>
      </c>
      <c r="K111" s="6">
        <v>295</v>
      </c>
      <c r="L111" s="4" t="str">
        <f t="shared" ref="L111:L134" si="7">K111*D111</f>
        <v>90565</v>
      </c>
      <c r="M111" s="5" t="s">
        <v>190</v>
      </c>
    </row>
    <row r="112" spans="1:13" ht="78" customHeight="1">
      <c r="A112" s="53"/>
      <c r="B112" s="2" t="s">
        <v>191</v>
      </c>
      <c r="C112" s="2" t="s">
        <v>14</v>
      </c>
      <c r="D112" s="3">
        <v>75</v>
      </c>
      <c r="E112" s="2" t="s">
        <v>192</v>
      </c>
      <c r="F112" s="4"/>
      <c r="G112" s="4"/>
      <c r="H112" s="4" t="s">
        <v>101</v>
      </c>
      <c r="I112" s="4"/>
      <c r="J112" s="4"/>
      <c r="K112" s="6">
        <v>65</v>
      </c>
      <c r="L112" s="4" t="str">
        <f t="shared" si="7"/>
        <v>4875</v>
      </c>
      <c r="M112" s="5" t="s">
        <v>190</v>
      </c>
    </row>
    <row r="113" spans="1:13" ht="78" customHeight="1">
      <c r="A113" s="53"/>
      <c r="B113" s="4" t="s">
        <v>193</v>
      </c>
      <c r="C113" s="2" t="s">
        <v>14</v>
      </c>
      <c r="D113" s="3">
        <v>40</v>
      </c>
      <c r="E113" s="2" t="s">
        <v>194</v>
      </c>
      <c r="F113" s="4"/>
      <c r="G113" s="4"/>
      <c r="H113" s="2" t="s">
        <v>21</v>
      </c>
      <c r="I113" s="4"/>
      <c r="J113" s="4"/>
      <c r="K113" s="6">
        <v>730</v>
      </c>
      <c r="L113" s="4" t="str">
        <f t="shared" si="7"/>
        <v>29200</v>
      </c>
      <c r="M113" s="5" t="s">
        <v>190</v>
      </c>
    </row>
    <row r="114" spans="1:13" ht="78" customHeight="1">
      <c r="A114" s="53"/>
      <c r="B114" s="4" t="s">
        <v>195</v>
      </c>
      <c r="C114" s="2" t="s">
        <v>14</v>
      </c>
      <c r="D114" s="3">
        <v>13</v>
      </c>
      <c r="E114" s="4"/>
      <c r="F114" s="4"/>
      <c r="G114" s="4"/>
      <c r="H114" s="4" t="s">
        <v>101</v>
      </c>
      <c r="I114" s="4"/>
      <c r="J114" s="4"/>
      <c r="K114" s="7">
        <v>1675</v>
      </c>
      <c r="L114" s="4" t="str">
        <f t="shared" si="7"/>
        <v>21775</v>
      </c>
      <c r="M114" s="5" t="s">
        <v>190</v>
      </c>
    </row>
    <row r="115" spans="1:13" ht="78" customHeight="1">
      <c r="A115" s="53"/>
      <c r="B115" s="4" t="s">
        <v>196</v>
      </c>
      <c r="C115" s="2" t="s">
        <v>14</v>
      </c>
      <c r="D115" s="3">
        <v>2</v>
      </c>
      <c r="E115" s="4"/>
      <c r="F115" s="4"/>
      <c r="G115" s="4"/>
      <c r="H115" s="4" t="s">
        <v>101</v>
      </c>
      <c r="I115" s="4"/>
      <c r="J115" s="4"/>
      <c r="K115" s="7"/>
      <c r="L115" s="4" t="str">
        <f t="shared" si="7"/>
        <v>0</v>
      </c>
      <c r="M115" s="5" t="s">
        <v>190</v>
      </c>
    </row>
    <row r="116" spans="1:13" ht="78" customHeight="1">
      <c r="A116" s="53"/>
      <c r="B116" s="4" t="s">
        <v>197</v>
      </c>
      <c r="C116" s="2" t="s">
        <v>14</v>
      </c>
      <c r="D116" s="3">
        <v>47</v>
      </c>
      <c r="E116" s="4"/>
      <c r="F116" s="4"/>
      <c r="G116" s="4" t="s">
        <v>198</v>
      </c>
      <c r="H116" s="4" t="s">
        <v>101</v>
      </c>
      <c r="I116" s="4"/>
      <c r="J116" s="4">
        <v>332</v>
      </c>
      <c r="K116" s="7"/>
      <c r="L116" s="4" t="str">
        <f t="shared" si="7"/>
        <v>0</v>
      </c>
      <c r="M116" s="5" t="s">
        <v>190</v>
      </c>
    </row>
    <row r="117" spans="1:13" ht="78" customHeight="1">
      <c r="A117" s="53"/>
      <c r="B117" s="2" t="s">
        <v>199</v>
      </c>
      <c r="C117" s="2" t="s">
        <v>14</v>
      </c>
      <c r="D117" s="3">
        <v>26</v>
      </c>
      <c r="E117" s="4"/>
      <c r="F117" s="4"/>
      <c r="G117" s="4"/>
      <c r="H117" s="2" t="s">
        <v>24</v>
      </c>
      <c r="I117" s="3">
        <v>0</v>
      </c>
      <c r="J117" s="6"/>
      <c r="K117" s="6"/>
      <c r="L117" s="4" t="str">
        <f t="shared" si="7"/>
        <v>0</v>
      </c>
      <c r="M117" s="5" t="s">
        <v>190</v>
      </c>
    </row>
    <row r="118" spans="1:13" ht="78" customHeight="1">
      <c r="A118" s="53"/>
      <c r="B118" s="2" t="s">
        <v>200</v>
      </c>
      <c r="C118" s="2" t="s">
        <v>14</v>
      </c>
      <c r="D118" s="3">
        <v>2</v>
      </c>
      <c r="E118" s="4"/>
      <c r="F118" s="4"/>
      <c r="G118" s="4"/>
      <c r="H118" s="2" t="s">
        <v>62</v>
      </c>
      <c r="I118" s="3">
        <v>0</v>
      </c>
      <c r="J118" s="6"/>
      <c r="K118" s="6"/>
      <c r="L118" s="4" t="str">
        <f t="shared" si="7"/>
        <v>0</v>
      </c>
      <c r="M118" s="5" t="s">
        <v>190</v>
      </c>
    </row>
    <row r="119" spans="1:13" ht="78" customHeight="1">
      <c r="A119" s="53"/>
      <c r="B119" s="2" t="s">
        <v>69</v>
      </c>
      <c r="C119" s="2" t="s">
        <v>14</v>
      </c>
      <c r="D119" s="3">
        <v>4</v>
      </c>
      <c r="E119" s="4"/>
      <c r="F119" s="4"/>
      <c r="G119" s="4"/>
      <c r="H119" s="2" t="s">
        <v>62</v>
      </c>
      <c r="I119" s="3">
        <v>0</v>
      </c>
      <c r="J119" s="6"/>
      <c r="K119" s="6"/>
      <c r="L119" s="4" t="str">
        <f t="shared" si="7"/>
        <v>0</v>
      </c>
      <c r="M119" s="5" t="s">
        <v>190</v>
      </c>
    </row>
    <row r="120" spans="1:13" ht="78" customHeight="1">
      <c r="A120" s="53"/>
      <c r="B120" s="2" t="s">
        <v>201</v>
      </c>
      <c r="C120" s="2" t="s">
        <v>14</v>
      </c>
      <c r="D120" s="3">
        <v>15</v>
      </c>
      <c r="E120" s="2" t="s">
        <v>15</v>
      </c>
      <c r="F120" s="4"/>
      <c r="G120" s="4"/>
      <c r="H120" s="2" t="s">
        <v>21</v>
      </c>
      <c r="I120" s="3">
        <v>575</v>
      </c>
      <c r="J120" s="6"/>
      <c r="K120" s="6"/>
      <c r="L120" s="4" t="str">
        <f t="shared" si="7"/>
        <v>0</v>
      </c>
      <c r="M120" s="5" t="s">
        <v>190</v>
      </c>
    </row>
    <row r="121" spans="1:13" ht="78" customHeight="1">
      <c r="A121" s="53"/>
      <c r="B121" s="4" t="s">
        <v>202</v>
      </c>
      <c r="C121" s="2" t="s">
        <v>14</v>
      </c>
      <c r="D121" s="3">
        <v>7</v>
      </c>
      <c r="E121" s="4"/>
      <c r="F121" s="4"/>
      <c r="G121" s="4"/>
      <c r="H121" s="4"/>
      <c r="I121" s="3">
        <v>0</v>
      </c>
      <c r="J121" s="6"/>
      <c r="K121" s="6"/>
      <c r="L121" s="4" t="str">
        <f t="shared" si="7"/>
        <v>0</v>
      </c>
      <c r="M121" s="5" t="s">
        <v>190</v>
      </c>
    </row>
    <row r="122" spans="1:13" ht="78" customHeight="1">
      <c r="A122" s="53"/>
      <c r="B122" s="2" t="s">
        <v>203</v>
      </c>
      <c r="C122" s="2" t="s">
        <v>14</v>
      </c>
      <c r="D122" s="3">
        <v>2</v>
      </c>
      <c r="E122" s="4"/>
      <c r="F122" s="4"/>
      <c r="G122" s="4"/>
      <c r="H122" s="4"/>
      <c r="I122" s="3">
        <v>0</v>
      </c>
      <c r="J122" s="6"/>
      <c r="K122" s="6"/>
      <c r="L122" s="4" t="str">
        <f t="shared" si="7"/>
        <v>0</v>
      </c>
      <c r="M122" s="5" t="s">
        <v>190</v>
      </c>
    </row>
    <row r="123" spans="1:13" ht="78" customHeight="1">
      <c r="A123" s="53"/>
      <c r="B123" s="2" t="s">
        <v>204</v>
      </c>
      <c r="C123" s="2" t="s">
        <v>14</v>
      </c>
      <c r="D123" s="3">
        <v>5</v>
      </c>
      <c r="E123" s="4"/>
      <c r="F123" s="4"/>
      <c r="G123" s="4"/>
      <c r="H123" s="4"/>
      <c r="I123" s="3">
        <v>0</v>
      </c>
      <c r="J123" s="6"/>
      <c r="K123" s="6"/>
      <c r="L123" s="4" t="str">
        <f t="shared" si="7"/>
        <v>0</v>
      </c>
      <c r="M123" s="5" t="s">
        <v>190</v>
      </c>
    </row>
    <row r="124" spans="1:13" ht="78" customHeight="1">
      <c r="A124" s="53"/>
      <c r="B124" s="2" t="s">
        <v>205</v>
      </c>
      <c r="C124" s="2" t="s">
        <v>14</v>
      </c>
      <c r="D124" s="3">
        <v>5</v>
      </c>
      <c r="E124" s="4"/>
      <c r="F124" s="4"/>
      <c r="G124" s="4"/>
      <c r="H124" s="2" t="s">
        <v>27</v>
      </c>
      <c r="I124" s="3">
        <v>0</v>
      </c>
      <c r="J124" s="6"/>
      <c r="K124" s="6"/>
      <c r="L124" s="4" t="str">
        <f t="shared" si="7"/>
        <v>0</v>
      </c>
      <c r="M124" s="5" t="s">
        <v>190</v>
      </c>
    </row>
    <row r="125" spans="1:13" ht="78" customHeight="1">
      <c r="A125" s="53"/>
      <c r="B125" s="2" t="s">
        <v>206</v>
      </c>
      <c r="C125" s="2" t="s">
        <v>14</v>
      </c>
      <c r="D125" s="3">
        <v>5</v>
      </c>
      <c r="E125" s="2" t="s">
        <v>207</v>
      </c>
      <c r="F125" s="4"/>
      <c r="G125" s="4"/>
      <c r="H125" s="2" t="s">
        <v>27</v>
      </c>
      <c r="I125" s="3">
        <v>3546</v>
      </c>
      <c r="J125" s="6"/>
      <c r="K125" s="6"/>
      <c r="L125" s="4" t="str">
        <f t="shared" si="7"/>
        <v>0</v>
      </c>
      <c r="M125" s="5" t="s">
        <v>190</v>
      </c>
    </row>
    <row r="126" spans="1:13" ht="78" customHeight="1">
      <c r="A126" s="53"/>
      <c r="B126" s="2" t="s">
        <v>208</v>
      </c>
      <c r="C126" s="2" t="s">
        <v>14</v>
      </c>
      <c r="D126" s="3">
        <v>14</v>
      </c>
      <c r="E126" s="4"/>
      <c r="F126" s="4"/>
      <c r="G126" s="4"/>
      <c r="H126" s="4" t="s">
        <v>101</v>
      </c>
      <c r="I126" s="4"/>
      <c r="J126" s="4">
        <v>80</v>
      </c>
      <c r="K126" s="4">
        <v>85</v>
      </c>
      <c r="L126" s="4" t="str">
        <f t="shared" si="7"/>
        <v>1190</v>
      </c>
      <c r="M126" s="5" t="s">
        <v>209</v>
      </c>
    </row>
    <row r="127" spans="1:13" ht="78" customHeight="1">
      <c r="A127" s="53"/>
      <c r="B127" s="2" t="s">
        <v>210</v>
      </c>
      <c r="C127" s="2" t="s">
        <v>14</v>
      </c>
      <c r="D127" s="3">
        <v>14</v>
      </c>
      <c r="E127" s="4"/>
      <c r="F127" s="4"/>
      <c r="G127" s="4"/>
      <c r="H127" s="4" t="s">
        <v>101</v>
      </c>
      <c r="I127" s="4"/>
      <c r="J127" s="4">
        <v>65</v>
      </c>
      <c r="K127" s="4">
        <v>68</v>
      </c>
      <c r="L127" s="4" t="str">
        <f t="shared" si="7"/>
        <v>952</v>
      </c>
      <c r="M127" s="5" t="s">
        <v>209</v>
      </c>
    </row>
    <row r="128" spans="1:13" ht="78" customHeight="1">
      <c r="A128" s="53"/>
      <c r="B128" s="4" t="s">
        <v>211</v>
      </c>
      <c r="C128" s="2" t="s">
        <v>14</v>
      </c>
      <c r="D128" s="3">
        <v>85</v>
      </c>
      <c r="E128" s="4"/>
      <c r="F128" s="4"/>
      <c r="G128" s="4"/>
      <c r="H128" s="4" t="s">
        <v>101</v>
      </c>
      <c r="I128" s="4"/>
      <c r="J128" s="4">
        <v>61</v>
      </c>
      <c r="K128" s="4">
        <v>65</v>
      </c>
      <c r="L128" s="4" t="str">
        <f t="shared" si="7"/>
        <v>5525</v>
      </c>
      <c r="M128" s="5" t="s">
        <v>209</v>
      </c>
    </row>
    <row r="129" spans="1:13" ht="78" customHeight="1">
      <c r="A129" s="53"/>
      <c r="B129" s="4" t="s">
        <v>212</v>
      </c>
      <c r="C129" s="2" t="s">
        <v>14</v>
      </c>
      <c r="D129" s="3">
        <v>27</v>
      </c>
      <c r="E129" s="4"/>
      <c r="F129" s="4"/>
      <c r="G129" s="4"/>
      <c r="H129" s="4"/>
      <c r="I129" s="4"/>
      <c r="J129" s="4">
        <v>70</v>
      </c>
      <c r="K129" s="4">
        <v>70</v>
      </c>
      <c r="L129" s="4" t="str">
        <f t="shared" si="7"/>
        <v>1890</v>
      </c>
      <c r="M129" s="5" t="s">
        <v>209</v>
      </c>
    </row>
    <row r="130" spans="1:13" ht="78" customHeight="1">
      <c r="A130" s="53"/>
      <c r="B130" s="4" t="s">
        <v>213</v>
      </c>
      <c r="C130" s="2" t="s">
        <v>14</v>
      </c>
      <c r="D130" s="3">
        <v>27</v>
      </c>
      <c r="E130" s="4"/>
      <c r="F130" s="4"/>
      <c r="G130" s="4"/>
      <c r="H130" s="4"/>
      <c r="I130" s="4"/>
      <c r="J130" s="4">
        <v>68</v>
      </c>
      <c r="K130" s="4">
        <v>70</v>
      </c>
      <c r="L130" s="4" t="str">
        <f t="shared" si="7"/>
        <v>1890</v>
      </c>
      <c r="M130" s="5" t="s">
        <v>209</v>
      </c>
    </row>
    <row r="131" spans="1:13" ht="78" customHeight="1">
      <c r="A131" s="53"/>
      <c r="B131" s="4" t="s">
        <v>214</v>
      </c>
      <c r="C131" s="2" t="s">
        <v>14</v>
      </c>
      <c r="D131" s="3">
        <v>42</v>
      </c>
      <c r="E131" s="4"/>
      <c r="F131" s="4"/>
      <c r="G131" s="4"/>
      <c r="H131" s="4"/>
      <c r="I131" s="2" t="s">
        <v>215</v>
      </c>
      <c r="J131" s="2">
        <v>10.5</v>
      </c>
      <c r="K131" s="4">
        <v>20</v>
      </c>
      <c r="L131" s="4" t="str">
        <f t="shared" si="7"/>
        <v>840</v>
      </c>
      <c r="M131" s="5" t="s">
        <v>209</v>
      </c>
    </row>
    <row r="132" spans="1:13" ht="78" customHeight="1">
      <c r="A132" s="53"/>
      <c r="B132" s="2" t="s">
        <v>216</v>
      </c>
      <c r="C132" s="2" t="s">
        <v>14</v>
      </c>
      <c r="D132" s="3">
        <v>17</v>
      </c>
      <c r="E132" s="4"/>
      <c r="F132" s="4"/>
      <c r="G132" s="4"/>
      <c r="H132" s="4"/>
      <c r="I132" s="4"/>
      <c r="J132" s="4">
        <v>270</v>
      </c>
      <c r="K132" s="4">
        <v>270</v>
      </c>
      <c r="L132" s="4" t="str">
        <f t="shared" si="7"/>
        <v>4590</v>
      </c>
      <c r="M132" s="5" t="s">
        <v>209</v>
      </c>
    </row>
    <row r="133" spans="1:13" ht="78" customHeight="1">
      <c r="A133" s="53"/>
      <c r="B133" s="2" t="s">
        <v>217</v>
      </c>
      <c r="C133" s="2" t="s">
        <v>14</v>
      </c>
      <c r="D133" s="3">
        <v>10</v>
      </c>
      <c r="E133" s="4"/>
      <c r="F133" s="4"/>
      <c r="G133" s="4"/>
      <c r="H133" s="4"/>
      <c r="I133" s="4"/>
      <c r="J133" s="4">
        <v>2700</v>
      </c>
      <c r="K133" s="4"/>
      <c r="L133" s="4" t="str">
        <f t="shared" si="7"/>
        <v>0</v>
      </c>
      <c r="M133" s="5" t="s">
        <v>209</v>
      </c>
    </row>
    <row r="134" spans="1:13" ht="78" customHeight="1">
      <c r="A134" s="53"/>
      <c r="B134" s="2" t="s">
        <v>218</v>
      </c>
      <c r="C134" s="2" t="s">
        <v>219</v>
      </c>
      <c r="D134" s="3">
        <v>10</v>
      </c>
      <c r="E134" s="4"/>
      <c r="F134" s="4"/>
      <c r="G134" s="4"/>
      <c r="H134" s="4"/>
      <c r="I134" s="4"/>
      <c r="J134" s="4">
        <v>465</v>
      </c>
      <c r="K134" s="4">
        <v>470</v>
      </c>
      <c r="L134" s="4" t="str">
        <f t="shared" si="7"/>
        <v>4700</v>
      </c>
      <c r="M134" s="5" t="s">
        <v>209</v>
      </c>
    </row>
    <row r="135" spans="1:13" ht="78" customHeight="1">
      <c r="A135" s="53"/>
      <c r="B135" s="2" t="s">
        <v>220</v>
      </c>
      <c r="C135" s="2" t="s">
        <v>14</v>
      </c>
      <c r="D135" s="3">
        <v>3</v>
      </c>
      <c r="E135" s="4"/>
      <c r="F135" s="4"/>
      <c r="G135" s="4"/>
      <c r="H135" s="4"/>
      <c r="I135" s="4"/>
      <c r="J135" s="4">
        <v>85</v>
      </c>
      <c r="K135" s="4">
        <v>90</v>
      </c>
      <c r="L135" s="4" t="str">
        <f t="shared" ref="L135:L152" si="8">D135*K135</f>
        <v>270</v>
      </c>
      <c r="M135" s="5" t="s">
        <v>209</v>
      </c>
    </row>
    <row r="136" spans="1:13" ht="78" customHeight="1">
      <c r="A136" s="53"/>
      <c r="B136" s="2" t="s">
        <v>221</v>
      </c>
      <c r="C136" s="2" t="s">
        <v>14</v>
      </c>
      <c r="D136" s="3">
        <v>171</v>
      </c>
      <c r="E136" s="4"/>
      <c r="F136" s="4"/>
      <c r="G136" s="4"/>
      <c r="H136" s="4"/>
      <c r="I136" s="4"/>
      <c r="J136" s="4"/>
      <c r="K136" s="4">
        <v>38</v>
      </c>
      <c r="L136" s="4" t="str">
        <f t="shared" si="8"/>
        <v>6498</v>
      </c>
      <c r="M136" s="5" t="s">
        <v>209</v>
      </c>
    </row>
    <row r="137" spans="1:13" ht="78" customHeight="1">
      <c r="A137" s="53"/>
      <c r="B137" s="2" t="s">
        <v>222</v>
      </c>
      <c r="C137" s="2" t="s">
        <v>14</v>
      </c>
      <c r="D137" s="3">
        <v>1181</v>
      </c>
      <c r="E137" s="4"/>
      <c r="F137" s="4"/>
      <c r="G137" s="4"/>
      <c r="H137" s="4"/>
      <c r="I137" s="3">
        <v>0</v>
      </c>
      <c r="J137" s="6"/>
      <c r="K137" s="6"/>
      <c r="L137" s="4" t="str">
        <f t="shared" si="8"/>
        <v>0</v>
      </c>
      <c r="M137" s="5" t="s">
        <v>209</v>
      </c>
    </row>
    <row r="138" spans="1:13" ht="78" customHeight="1">
      <c r="A138" s="53"/>
      <c r="B138" s="4" t="s">
        <v>223</v>
      </c>
      <c r="C138" s="2" t="s">
        <v>14</v>
      </c>
      <c r="D138" s="3">
        <v>1283</v>
      </c>
      <c r="E138" s="4"/>
      <c r="F138" s="4"/>
      <c r="G138" s="4"/>
      <c r="H138" s="4"/>
      <c r="I138" s="3">
        <v>0</v>
      </c>
      <c r="J138" s="6"/>
      <c r="K138" s="6"/>
      <c r="L138" s="4" t="str">
        <f t="shared" si="8"/>
        <v>0</v>
      </c>
      <c r="M138" s="5" t="s">
        <v>209</v>
      </c>
    </row>
    <row r="139" spans="1:13" ht="78" customHeight="1">
      <c r="A139" s="53"/>
      <c r="B139" s="2" t="s">
        <v>224</v>
      </c>
      <c r="C139" s="2" t="s">
        <v>14</v>
      </c>
      <c r="D139" s="3">
        <v>56</v>
      </c>
      <c r="E139" s="4"/>
      <c r="F139" s="4"/>
      <c r="G139" s="4"/>
      <c r="H139" s="4"/>
      <c r="I139" s="3">
        <v>0</v>
      </c>
      <c r="J139" s="6"/>
      <c r="K139" s="6">
        <v>165</v>
      </c>
      <c r="L139" s="4" t="str">
        <f t="shared" si="8"/>
        <v>9240</v>
      </c>
      <c r="M139" s="5" t="s">
        <v>209</v>
      </c>
    </row>
    <row r="140" spans="1:13" ht="78" customHeight="1">
      <c r="A140" s="53"/>
      <c r="B140" s="2" t="s">
        <v>225</v>
      </c>
      <c r="C140" s="2" t="s">
        <v>14</v>
      </c>
      <c r="D140" s="3">
        <v>4</v>
      </c>
      <c r="E140" s="4"/>
      <c r="F140" s="4"/>
      <c r="G140" s="4"/>
      <c r="H140" s="4"/>
      <c r="I140" s="3">
        <v>0</v>
      </c>
      <c r="J140" s="6"/>
      <c r="K140" s="6">
        <v>150</v>
      </c>
      <c r="L140" s="4" t="str">
        <f t="shared" si="8"/>
        <v>600</v>
      </c>
      <c r="M140" s="5" t="s">
        <v>209</v>
      </c>
    </row>
    <row r="141" spans="1:13" ht="78" customHeight="1">
      <c r="A141" s="53"/>
      <c r="B141" s="2" t="s">
        <v>226</v>
      </c>
      <c r="C141" s="2" t="s">
        <v>14</v>
      </c>
      <c r="D141" s="3">
        <v>5</v>
      </c>
      <c r="E141" s="4"/>
      <c r="F141" s="4"/>
      <c r="G141" s="4"/>
      <c r="H141" s="2" t="s">
        <v>27</v>
      </c>
      <c r="I141" s="3">
        <v>3616</v>
      </c>
      <c r="J141" s="6"/>
      <c r="K141" s="6">
        <v>1000</v>
      </c>
      <c r="L141" s="4" t="str">
        <f t="shared" si="8"/>
        <v>5000</v>
      </c>
      <c r="M141" s="5" t="s">
        <v>209</v>
      </c>
    </row>
    <row r="142" spans="1:13" ht="78" customHeight="1">
      <c r="A142" s="53"/>
      <c r="B142" s="2" t="s">
        <v>227</v>
      </c>
      <c r="C142" s="2" t="s">
        <v>14</v>
      </c>
      <c r="D142" s="3">
        <v>68</v>
      </c>
      <c r="E142" s="2" t="s">
        <v>31</v>
      </c>
      <c r="F142" s="4"/>
      <c r="G142" s="4"/>
      <c r="H142" s="2" t="s">
        <v>27</v>
      </c>
      <c r="I142" s="3">
        <v>100</v>
      </c>
      <c r="J142" s="6"/>
      <c r="K142" s="6">
        <v>90</v>
      </c>
      <c r="L142" s="4" t="str">
        <f t="shared" si="8"/>
        <v>6120</v>
      </c>
      <c r="M142" s="5" t="s">
        <v>209</v>
      </c>
    </row>
    <row r="143" spans="1:13" ht="78" customHeight="1">
      <c r="A143" s="53"/>
      <c r="B143" s="2" t="s">
        <v>228</v>
      </c>
      <c r="C143" s="2" t="s">
        <v>14</v>
      </c>
      <c r="D143" s="3">
        <v>2</v>
      </c>
      <c r="E143" s="4"/>
      <c r="F143" s="4"/>
      <c r="G143" s="4"/>
      <c r="H143" s="2" t="s">
        <v>229</v>
      </c>
      <c r="I143" s="3">
        <v>0</v>
      </c>
      <c r="J143" s="6"/>
      <c r="K143" s="6">
        <v>169</v>
      </c>
      <c r="L143" s="4" t="str">
        <f t="shared" si="8"/>
        <v>338</v>
      </c>
      <c r="M143" s="5" t="s">
        <v>209</v>
      </c>
    </row>
    <row r="144" spans="1:13" ht="78" customHeight="1">
      <c r="A144" s="53"/>
      <c r="B144" s="2" t="s">
        <v>230</v>
      </c>
      <c r="C144" s="2" t="s">
        <v>14</v>
      </c>
      <c r="D144" s="3">
        <v>10</v>
      </c>
      <c r="E144" s="4"/>
      <c r="F144" s="4"/>
      <c r="G144" s="4"/>
      <c r="H144" s="2" t="s">
        <v>27</v>
      </c>
      <c r="I144" s="3">
        <v>0</v>
      </c>
      <c r="J144" s="6"/>
      <c r="K144" s="6">
        <v>900</v>
      </c>
      <c r="L144" s="4" t="str">
        <f t="shared" si="8"/>
        <v>9000</v>
      </c>
      <c r="M144" s="5" t="s">
        <v>209</v>
      </c>
    </row>
    <row r="145" spans="1:13" ht="78" customHeight="1">
      <c r="A145" s="53"/>
      <c r="B145" s="2" t="s">
        <v>231</v>
      </c>
      <c r="C145" s="2" t="s">
        <v>14</v>
      </c>
      <c r="D145" s="3">
        <v>5</v>
      </c>
      <c r="E145" s="4"/>
      <c r="F145" s="4"/>
      <c r="G145" s="4"/>
      <c r="H145" s="2" t="s">
        <v>27</v>
      </c>
      <c r="I145" s="3">
        <v>0</v>
      </c>
      <c r="J145" s="6"/>
      <c r="K145" s="6"/>
      <c r="L145" s="4" t="str">
        <f t="shared" si="8"/>
        <v>0</v>
      </c>
      <c r="M145" s="5" t="s">
        <v>209</v>
      </c>
    </row>
    <row r="146" spans="1:13" ht="78" customHeight="1">
      <c r="A146" s="53"/>
      <c r="B146" s="2" t="s">
        <v>232</v>
      </c>
      <c r="C146" s="2" t="s">
        <v>14</v>
      </c>
      <c r="D146" s="3">
        <v>101</v>
      </c>
      <c r="E146" s="4"/>
      <c r="F146" s="4"/>
      <c r="G146" s="4"/>
      <c r="H146" s="2" t="s">
        <v>27</v>
      </c>
      <c r="I146" s="3">
        <v>0</v>
      </c>
      <c r="J146" s="6"/>
      <c r="K146" s="6">
        <v>375</v>
      </c>
      <c r="L146" s="4" t="str">
        <f t="shared" si="8"/>
        <v>37875</v>
      </c>
      <c r="M146" s="5" t="s">
        <v>209</v>
      </c>
    </row>
    <row r="147" spans="1:13" ht="78" customHeight="1">
      <c r="A147" s="53"/>
      <c r="B147" s="2" t="s">
        <v>233</v>
      </c>
      <c r="C147" s="2" t="s">
        <v>171</v>
      </c>
      <c r="D147" s="3">
        <v>41</v>
      </c>
      <c r="E147" s="2" t="s">
        <v>234</v>
      </c>
      <c r="F147" s="4"/>
      <c r="G147" s="4"/>
      <c r="H147" s="2" t="s">
        <v>27</v>
      </c>
      <c r="I147" s="3">
        <v>375</v>
      </c>
      <c r="J147" s="6"/>
      <c r="K147" s="6">
        <v>458</v>
      </c>
      <c r="L147" s="4" t="str">
        <f t="shared" si="8"/>
        <v>18778</v>
      </c>
      <c r="M147" s="5" t="s">
        <v>209</v>
      </c>
    </row>
    <row r="148" spans="1:13" ht="78" customHeight="1">
      <c r="A148" s="53"/>
      <c r="B148" s="2" t="s">
        <v>235</v>
      </c>
      <c r="C148" s="2" t="s">
        <v>14</v>
      </c>
      <c r="D148" s="3">
        <v>56</v>
      </c>
      <c r="E148" s="2" t="s">
        <v>234</v>
      </c>
      <c r="F148" s="4"/>
      <c r="G148" s="4"/>
      <c r="H148" s="2" t="s">
        <v>27</v>
      </c>
      <c r="I148" s="3">
        <v>300</v>
      </c>
      <c r="J148" s="6"/>
      <c r="K148" s="6">
        <v>412</v>
      </c>
      <c r="L148" s="4" t="str">
        <f t="shared" si="8"/>
        <v>23072</v>
      </c>
      <c r="M148" s="5" t="s">
        <v>209</v>
      </c>
    </row>
    <row r="149" spans="1:13" ht="78" customHeight="1">
      <c r="A149" s="53"/>
      <c r="B149" s="2" t="s">
        <v>236</v>
      </c>
      <c r="C149" s="2" t="s">
        <v>14</v>
      </c>
      <c r="D149" s="3">
        <v>65</v>
      </c>
      <c r="E149" s="2" t="s">
        <v>237</v>
      </c>
      <c r="F149" s="4"/>
      <c r="G149" s="4"/>
      <c r="H149" s="2" t="s">
        <v>21</v>
      </c>
      <c r="I149" s="3">
        <v>495</v>
      </c>
      <c r="J149" s="6"/>
      <c r="K149" s="6"/>
      <c r="L149" s="4" t="str">
        <f t="shared" si="8"/>
        <v>0</v>
      </c>
      <c r="M149" s="5" t="s">
        <v>209</v>
      </c>
    </row>
    <row r="150" spans="1:13" ht="78" customHeight="1">
      <c r="A150" s="53"/>
      <c r="B150" s="4" t="s">
        <v>238</v>
      </c>
      <c r="C150" s="2" t="s">
        <v>14</v>
      </c>
      <c r="D150" s="3">
        <v>27</v>
      </c>
      <c r="E150" s="4"/>
      <c r="F150" s="4"/>
      <c r="G150" s="4"/>
      <c r="H150" s="4"/>
      <c r="I150" s="3">
        <v>0</v>
      </c>
      <c r="J150" s="6"/>
      <c r="K150" s="6"/>
      <c r="L150" s="4" t="str">
        <f t="shared" si="8"/>
        <v>0</v>
      </c>
      <c r="M150" s="5" t="s">
        <v>209</v>
      </c>
    </row>
    <row r="151" spans="1:13" ht="78" customHeight="1">
      <c r="A151" s="53"/>
      <c r="B151" s="2" t="s">
        <v>239</v>
      </c>
      <c r="C151" s="2" t="s">
        <v>14</v>
      </c>
      <c r="D151" s="3">
        <v>1</v>
      </c>
      <c r="E151" s="4"/>
      <c r="F151" s="4"/>
      <c r="G151" s="4"/>
      <c r="H151" s="2" t="s">
        <v>27</v>
      </c>
      <c r="I151" s="3">
        <v>0</v>
      </c>
      <c r="J151" s="6"/>
      <c r="K151" s="6"/>
      <c r="L151" s="4" t="str">
        <f t="shared" si="8"/>
        <v>0</v>
      </c>
      <c r="M151" s="5" t="s">
        <v>209</v>
      </c>
    </row>
    <row r="152" spans="1:13" ht="78" customHeight="1">
      <c r="A152" s="53"/>
      <c r="B152" s="2" t="s">
        <v>240</v>
      </c>
      <c r="C152" s="2" t="s">
        <v>14</v>
      </c>
      <c r="D152" s="3">
        <v>1</v>
      </c>
      <c r="E152" s="4"/>
      <c r="F152" s="4"/>
      <c r="G152" s="4"/>
      <c r="H152" s="2" t="s">
        <v>27</v>
      </c>
      <c r="I152" s="3">
        <v>0</v>
      </c>
      <c r="J152" s="6"/>
      <c r="K152" s="6"/>
      <c r="L152" s="4" t="str">
        <f t="shared" si="8"/>
        <v>0</v>
      </c>
      <c r="M152" s="5" t="s">
        <v>209</v>
      </c>
    </row>
    <row r="153" spans="1:13" ht="78" customHeight="1">
      <c r="A153" s="53"/>
      <c r="B153" s="2" t="s">
        <v>241</v>
      </c>
      <c r="C153" s="2" t="s">
        <v>14</v>
      </c>
      <c r="D153" s="3">
        <v>84</v>
      </c>
      <c r="E153" s="2" t="s">
        <v>15</v>
      </c>
      <c r="F153" s="4"/>
      <c r="G153" s="2" t="s">
        <v>242</v>
      </c>
      <c r="H153" s="2" t="s">
        <v>21</v>
      </c>
      <c r="I153" s="3">
        <v>550</v>
      </c>
      <c r="J153" s="3">
        <v>378</v>
      </c>
      <c r="K153" s="4">
        <v>380</v>
      </c>
      <c r="L153" s="4" t="str">
        <f t="shared" ref="L153:L191" si="9">K153*D153</f>
        <v>31920</v>
      </c>
      <c r="M153" s="5" t="s">
        <v>243</v>
      </c>
    </row>
    <row r="154" spans="1:13" ht="78" customHeight="1">
      <c r="A154" s="53"/>
      <c r="B154" s="2" t="s">
        <v>244</v>
      </c>
      <c r="C154" s="2" t="s">
        <v>14</v>
      </c>
      <c r="D154" s="3">
        <v>4</v>
      </c>
      <c r="E154" s="2" t="s">
        <v>15</v>
      </c>
      <c r="F154" s="4"/>
      <c r="G154" s="2" t="s">
        <v>245</v>
      </c>
      <c r="H154" s="2" t="s">
        <v>21</v>
      </c>
      <c r="I154" s="2" t="s">
        <v>246</v>
      </c>
      <c r="J154" s="2">
        <v>600</v>
      </c>
      <c r="K154" s="4">
        <v>1940</v>
      </c>
      <c r="L154" s="4" t="str">
        <f t="shared" si="9"/>
        <v>7760</v>
      </c>
      <c r="M154" s="5" t="s">
        <v>243</v>
      </c>
    </row>
    <row r="155" spans="1:13" ht="78" customHeight="1">
      <c r="A155" s="53"/>
      <c r="B155" s="2" t="s">
        <v>247</v>
      </c>
      <c r="C155" s="2" t="s">
        <v>14</v>
      </c>
      <c r="D155" s="3">
        <v>7</v>
      </c>
      <c r="E155" s="2" t="s">
        <v>15</v>
      </c>
      <c r="F155" s="4"/>
      <c r="G155" s="4"/>
      <c r="H155" s="2" t="s">
        <v>21</v>
      </c>
      <c r="I155" s="3">
        <v>800</v>
      </c>
      <c r="J155" s="3">
        <v>455</v>
      </c>
      <c r="K155" s="4">
        <v>495</v>
      </c>
      <c r="L155" s="4" t="str">
        <f t="shared" si="9"/>
        <v>3465</v>
      </c>
      <c r="M155" s="5" t="s">
        <v>243</v>
      </c>
    </row>
    <row r="156" spans="1:13" ht="78" customHeight="1">
      <c r="A156" s="53"/>
      <c r="B156" s="2" t="s">
        <v>248</v>
      </c>
      <c r="C156" s="2" t="s">
        <v>14</v>
      </c>
      <c r="D156" s="3">
        <v>5</v>
      </c>
      <c r="E156" s="2" t="s">
        <v>15</v>
      </c>
      <c r="F156" s="4"/>
      <c r="G156" s="4"/>
      <c r="H156" s="2" t="s">
        <v>21</v>
      </c>
      <c r="I156" s="3">
        <v>775</v>
      </c>
      <c r="J156" s="3">
        <v>750</v>
      </c>
      <c r="K156" s="4">
        <v>750</v>
      </c>
      <c r="L156" s="4" t="str">
        <f t="shared" si="9"/>
        <v>3750</v>
      </c>
      <c r="M156" s="5" t="s">
        <v>243</v>
      </c>
    </row>
    <row r="157" spans="1:13" ht="78" customHeight="1">
      <c r="A157" s="53"/>
      <c r="B157" s="4" t="s">
        <v>249</v>
      </c>
      <c r="C157" s="2" t="s">
        <v>14</v>
      </c>
      <c r="D157" s="3">
        <v>59</v>
      </c>
      <c r="E157" s="4"/>
      <c r="F157" s="4"/>
      <c r="G157" s="4"/>
      <c r="H157" s="4" t="s">
        <v>101</v>
      </c>
      <c r="I157" s="4"/>
      <c r="J157" s="3">
        <v>40</v>
      </c>
      <c r="K157" s="4">
        <v>40</v>
      </c>
      <c r="L157" s="4" t="str">
        <f t="shared" si="9"/>
        <v>2360</v>
      </c>
      <c r="M157" s="5" t="s">
        <v>243</v>
      </c>
    </row>
    <row r="158" spans="1:13" ht="78" customHeight="1">
      <c r="A158" s="53"/>
      <c r="B158" s="2" t="s">
        <v>250</v>
      </c>
      <c r="C158" s="2" t="s">
        <v>14</v>
      </c>
      <c r="D158" s="3">
        <v>18</v>
      </c>
      <c r="E158" s="2" t="s">
        <v>15</v>
      </c>
      <c r="F158" s="4"/>
      <c r="G158" s="4"/>
      <c r="H158" s="2" t="s">
        <v>21</v>
      </c>
      <c r="I158" s="2" t="s">
        <v>251</v>
      </c>
      <c r="J158" s="2">
        <v>990</v>
      </c>
      <c r="K158" s="4">
        <v>1170</v>
      </c>
      <c r="L158" s="4" t="str">
        <f t="shared" si="9"/>
        <v>21060</v>
      </c>
      <c r="M158" s="5" t="s">
        <v>243</v>
      </c>
    </row>
    <row r="159" spans="1:13" ht="78" customHeight="1">
      <c r="A159" s="53"/>
      <c r="B159" s="2" t="s">
        <v>252</v>
      </c>
      <c r="C159" s="2" t="s">
        <v>14</v>
      </c>
      <c r="D159" s="3">
        <v>2</v>
      </c>
      <c r="E159" s="2" t="s">
        <v>253</v>
      </c>
      <c r="F159" s="4"/>
      <c r="G159" s="4"/>
      <c r="H159" s="2" t="s">
        <v>254</v>
      </c>
      <c r="I159" s="2"/>
      <c r="J159" s="2">
        <v>550</v>
      </c>
      <c r="K159" s="4">
        <v>650</v>
      </c>
      <c r="L159" s="4" t="str">
        <f t="shared" si="9"/>
        <v>1300</v>
      </c>
      <c r="M159" s="5" t="s">
        <v>243</v>
      </c>
    </row>
    <row r="160" spans="1:13" ht="78" customHeight="1">
      <c r="A160" s="53"/>
      <c r="B160" s="4" t="s">
        <v>255</v>
      </c>
      <c r="C160" s="2" t="s">
        <v>14</v>
      </c>
      <c r="D160" s="3">
        <v>4</v>
      </c>
      <c r="E160" s="2" t="s">
        <v>15</v>
      </c>
      <c r="F160" s="4"/>
      <c r="G160" s="4"/>
      <c r="H160" s="2" t="s">
        <v>21</v>
      </c>
      <c r="I160" s="3">
        <v>9750</v>
      </c>
      <c r="J160" s="3">
        <v>2250</v>
      </c>
      <c r="K160" s="4">
        <v>5500</v>
      </c>
      <c r="L160" s="4" t="str">
        <f t="shared" si="9"/>
        <v>22000</v>
      </c>
      <c r="M160" s="5" t="s">
        <v>243</v>
      </c>
    </row>
    <row r="161" spans="1:13" ht="78" customHeight="1">
      <c r="A161" s="53"/>
      <c r="B161" s="2" t="s">
        <v>256</v>
      </c>
      <c r="C161" s="2" t="s">
        <v>14</v>
      </c>
      <c r="D161" s="3">
        <v>2</v>
      </c>
      <c r="E161" s="2" t="s">
        <v>15</v>
      </c>
      <c r="F161" s="4"/>
      <c r="G161" s="4"/>
      <c r="H161" s="4" t="s">
        <v>101</v>
      </c>
      <c r="I161" s="3">
        <v>3250</v>
      </c>
      <c r="J161" s="3">
        <v>1920</v>
      </c>
      <c r="K161" s="4">
        <v>2100</v>
      </c>
      <c r="L161" s="4" t="str">
        <f t="shared" si="9"/>
        <v>4200</v>
      </c>
      <c r="M161" s="5" t="s">
        <v>243</v>
      </c>
    </row>
    <row r="162" spans="1:13" ht="78" customHeight="1">
      <c r="A162" s="53"/>
      <c r="B162" s="2" t="s">
        <v>257</v>
      </c>
      <c r="C162" s="2" t="s">
        <v>14</v>
      </c>
      <c r="D162" s="3">
        <v>6</v>
      </c>
      <c r="E162" s="2" t="s">
        <v>15</v>
      </c>
      <c r="F162" s="4"/>
      <c r="G162" s="4"/>
      <c r="H162" s="2" t="s">
        <v>21</v>
      </c>
      <c r="I162" s="3">
        <v>1850</v>
      </c>
      <c r="J162" s="3">
        <v>1130</v>
      </c>
      <c r="K162" s="4">
        <v>1250</v>
      </c>
      <c r="L162" s="4" t="str">
        <f t="shared" si="9"/>
        <v>7500</v>
      </c>
      <c r="M162" s="5" t="s">
        <v>243</v>
      </c>
    </row>
    <row r="163" spans="1:13" ht="78" customHeight="1">
      <c r="A163" s="53"/>
      <c r="B163" s="2" t="s">
        <v>258</v>
      </c>
      <c r="C163" s="2" t="s">
        <v>14</v>
      </c>
      <c r="D163" s="3">
        <v>111</v>
      </c>
      <c r="E163" s="4"/>
      <c r="F163" s="4"/>
      <c r="G163" s="4"/>
      <c r="H163" s="2" t="s">
        <v>21</v>
      </c>
      <c r="I163" s="4"/>
      <c r="J163" s="3">
        <v>325</v>
      </c>
      <c r="K163" s="4">
        <v>350</v>
      </c>
      <c r="L163" s="4" t="str">
        <f t="shared" si="9"/>
        <v>38850</v>
      </c>
      <c r="M163" s="5" t="s">
        <v>243</v>
      </c>
    </row>
    <row r="164" spans="1:13" ht="78" customHeight="1">
      <c r="A164" s="53"/>
      <c r="B164" s="2" t="s">
        <v>259</v>
      </c>
      <c r="C164" s="2" t="s">
        <v>14</v>
      </c>
      <c r="D164" s="3">
        <v>1</v>
      </c>
      <c r="E164" s="2" t="s">
        <v>15</v>
      </c>
      <c r="F164" s="4"/>
      <c r="G164" s="4"/>
      <c r="H164" s="4" t="s">
        <v>101</v>
      </c>
      <c r="I164" s="4"/>
      <c r="J164" s="4" t="s">
        <v>260</v>
      </c>
      <c r="K164" s="4">
        <v>4800</v>
      </c>
      <c r="L164" s="4" t="str">
        <f t="shared" si="9"/>
        <v>4800</v>
      </c>
      <c r="M164" s="5" t="s">
        <v>243</v>
      </c>
    </row>
    <row r="165" spans="1:13" ht="78" customHeight="1">
      <c r="A165" s="53"/>
      <c r="B165" s="2" t="s">
        <v>261</v>
      </c>
      <c r="C165" s="2" t="s">
        <v>14</v>
      </c>
      <c r="D165" s="3">
        <v>4</v>
      </c>
      <c r="E165" s="2" t="s">
        <v>15</v>
      </c>
      <c r="F165" s="4"/>
      <c r="G165" s="4" t="s">
        <v>262</v>
      </c>
      <c r="H165" s="2" t="s">
        <v>21</v>
      </c>
      <c r="I165" s="2" t="s">
        <v>263</v>
      </c>
      <c r="J165" s="2">
        <v>2210</v>
      </c>
      <c r="K165" s="4">
        <v>2250</v>
      </c>
      <c r="L165" s="4" t="str">
        <f t="shared" si="9"/>
        <v>9000</v>
      </c>
      <c r="M165" s="5" t="s">
        <v>243</v>
      </c>
    </row>
    <row r="166" spans="1:13" ht="78" customHeight="1">
      <c r="A166" s="53"/>
      <c r="B166" s="2" t="s">
        <v>264</v>
      </c>
      <c r="C166" s="2" t="s">
        <v>14</v>
      </c>
      <c r="D166" s="3">
        <v>13</v>
      </c>
      <c r="E166" s="2" t="s">
        <v>15</v>
      </c>
      <c r="F166" s="4"/>
      <c r="G166" s="4"/>
      <c r="H166" s="2" t="s">
        <v>21</v>
      </c>
      <c r="I166" s="3">
        <v>550</v>
      </c>
      <c r="J166" s="6"/>
      <c r="K166" s="6">
        <v>495</v>
      </c>
      <c r="L166" s="4" t="str">
        <f t="shared" si="9"/>
        <v>6435</v>
      </c>
      <c r="M166" s="5" t="s">
        <v>243</v>
      </c>
    </row>
    <row r="167" spans="1:13" ht="78" customHeight="1">
      <c r="A167" s="53"/>
      <c r="B167" s="2" t="s">
        <v>265</v>
      </c>
      <c r="C167" s="2" t="s">
        <v>14</v>
      </c>
      <c r="D167" s="3">
        <v>3</v>
      </c>
      <c r="E167" s="2" t="s">
        <v>15</v>
      </c>
      <c r="F167" s="4"/>
      <c r="G167" s="4"/>
      <c r="H167" s="2" t="s">
        <v>21</v>
      </c>
      <c r="I167" s="3">
        <v>450</v>
      </c>
      <c r="J167" s="6"/>
      <c r="K167" s="6">
        <v>630</v>
      </c>
      <c r="L167" s="4" t="str">
        <f t="shared" si="9"/>
        <v>1890</v>
      </c>
      <c r="M167" s="5" t="s">
        <v>243</v>
      </c>
    </row>
    <row r="168" spans="1:13" ht="78" customHeight="1">
      <c r="A168" s="53"/>
      <c r="B168" s="2" t="s">
        <v>266</v>
      </c>
      <c r="C168" s="2" t="s">
        <v>14</v>
      </c>
      <c r="D168" s="3">
        <v>4</v>
      </c>
      <c r="E168" s="2" t="s">
        <v>15</v>
      </c>
      <c r="F168" s="4"/>
      <c r="G168" s="4"/>
      <c r="H168" s="2" t="s">
        <v>21</v>
      </c>
      <c r="I168" s="3">
        <v>1400</v>
      </c>
      <c r="J168" s="6"/>
      <c r="K168" s="6">
        <v>1400</v>
      </c>
      <c r="L168" s="4" t="str">
        <f t="shared" si="9"/>
        <v>5600</v>
      </c>
      <c r="M168" s="5" t="s">
        <v>243</v>
      </c>
    </row>
    <row r="169" spans="1:13" ht="78" customHeight="1">
      <c r="A169" s="53"/>
      <c r="B169" s="2" t="s">
        <v>267</v>
      </c>
      <c r="C169" s="2" t="s">
        <v>14</v>
      </c>
      <c r="D169" s="3">
        <v>2</v>
      </c>
      <c r="E169" s="2" t="s">
        <v>268</v>
      </c>
      <c r="F169" s="4"/>
      <c r="G169" s="4"/>
      <c r="H169" s="2" t="s">
        <v>24</v>
      </c>
      <c r="I169" s="3">
        <v>675</v>
      </c>
      <c r="J169" s="6"/>
      <c r="K169" s="6">
        <v>1200</v>
      </c>
      <c r="L169" s="4" t="str">
        <f t="shared" si="9"/>
        <v>2400</v>
      </c>
      <c r="M169" s="5" t="s">
        <v>243</v>
      </c>
    </row>
    <row r="170" spans="1:13" ht="78" customHeight="1">
      <c r="A170" s="53"/>
      <c r="B170" s="2" t="s">
        <v>269</v>
      </c>
      <c r="C170" s="2" t="s">
        <v>14</v>
      </c>
      <c r="D170" s="3">
        <v>5</v>
      </c>
      <c r="E170" s="2" t="s">
        <v>15</v>
      </c>
      <c r="F170" s="4"/>
      <c r="G170" s="4"/>
      <c r="H170" s="2" t="s">
        <v>21</v>
      </c>
      <c r="I170" s="3">
        <v>2425</v>
      </c>
      <c r="J170" s="6"/>
      <c r="K170" s="6">
        <v>2250</v>
      </c>
      <c r="L170" s="4" t="str">
        <f t="shared" si="9"/>
        <v>11250</v>
      </c>
      <c r="M170" s="5" t="s">
        <v>243</v>
      </c>
    </row>
    <row r="171" spans="1:13" ht="78" customHeight="1">
      <c r="A171" s="53"/>
      <c r="B171" s="2" t="s">
        <v>270</v>
      </c>
      <c r="C171" s="2" t="s">
        <v>14</v>
      </c>
      <c r="D171" s="3">
        <v>4</v>
      </c>
      <c r="E171" s="2" t="s">
        <v>15</v>
      </c>
      <c r="F171" s="4"/>
      <c r="G171" s="4"/>
      <c r="H171" s="2" t="s">
        <v>21</v>
      </c>
      <c r="I171" s="3">
        <v>1850</v>
      </c>
      <c r="J171" s="6"/>
      <c r="K171" s="6">
        <v>2050</v>
      </c>
      <c r="L171" s="4" t="str">
        <f t="shared" si="9"/>
        <v>8200</v>
      </c>
      <c r="M171" s="5" t="s">
        <v>243</v>
      </c>
    </row>
    <row r="172" spans="1:13" ht="78" customHeight="1">
      <c r="A172" s="53"/>
      <c r="B172" s="2" t="s">
        <v>271</v>
      </c>
      <c r="C172" s="2" t="s">
        <v>14</v>
      </c>
      <c r="D172" s="3">
        <v>2</v>
      </c>
      <c r="E172" s="2" t="s">
        <v>15</v>
      </c>
      <c r="F172" s="4"/>
      <c r="G172" s="4"/>
      <c r="H172" s="2" t="s">
        <v>21</v>
      </c>
      <c r="I172" s="3">
        <v>1675</v>
      </c>
      <c r="J172" s="6"/>
      <c r="K172" s="6">
        <v>1675</v>
      </c>
      <c r="L172" s="4" t="str">
        <f t="shared" si="9"/>
        <v>3350</v>
      </c>
      <c r="M172" s="5" t="s">
        <v>243</v>
      </c>
    </row>
    <row r="173" spans="1:13" ht="78" customHeight="1">
      <c r="A173" s="53"/>
      <c r="B173" s="2" t="s">
        <v>272</v>
      </c>
      <c r="C173" s="2" t="s">
        <v>14</v>
      </c>
      <c r="D173" s="3">
        <v>2</v>
      </c>
      <c r="E173" s="2" t="s">
        <v>15</v>
      </c>
      <c r="F173" s="4"/>
      <c r="G173" s="4"/>
      <c r="H173" s="2" t="s">
        <v>21</v>
      </c>
      <c r="I173" s="3">
        <v>2675</v>
      </c>
      <c r="J173" s="6"/>
      <c r="K173" s="6">
        <v>2950</v>
      </c>
      <c r="L173" s="4" t="str">
        <f t="shared" si="9"/>
        <v>5900</v>
      </c>
      <c r="M173" s="5" t="s">
        <v>243</v>
      </c>
    </row>
    <row r="174" spans="1:13" ht="78" customHeight="1">
      <c r="A174" s="53"/>
      <c r="B174" s="2" t="s">
        <v>252</v>
      </c>
      <c r="C174" s="2" t="s">
        <v>14</v>
      </c>
      <c r="D174" s="3">
        <v>8</v>
      </c>
      <c r="E174" s="2" t="s">
        <v>31</v>
      </c>
      <c r="F174" s="4"/>
      <c r="G174" s="4"/>
      <c r="H174" s="2" t="s">
        <v>27</v>
      </c>
      <c r="I174" s="3">
        <v>1173</v>
      </c>
      <c r="J174" s="6"/>
      <c r="K174" s="6">
        <v>1250</v>
      </c>
      <c r="L174" s="4" t="str">
        <f t="shared" si="9"/>
        <v>10000</v>
      </c>
      <c r="M174" s="5" t="s">
        <v>243</v>
      </c>
    </row>
    <row r="175" spans="1:13" ht="78" customHeight="1">
      <c r="A175" s="53"/>
      <c r="B175" s="4" t="s">
        <v>273</v>
      </c>
      <c r="C175" s="2" t="s">
        <v>14</v>
      </c>
      <c r="D175" s="3">
        <v>20</v>
      </c>
      <c r="E175" s="4"/>
      <c r="F175" s="4"/>
      <c r="G175" s="4"/>
      <c r="H175" s="4"/>
      <c r="I175" s="3">
        <v>0</v>
      </c>
      <c r="J175" s="6"/>
      <c r="K175" s="6"/>
      <c r="L175" s="4" t="str">
        <f t="shared" si="9"/>
        <v>0</v>
      </c>
      <c r="M175" s="5" t="s">
        <v>274</v>
      </c>
    </row>
    <row r="176" spans="1:13" ht="78" customHeight="1">
      <c r="A176" s="53"/>
      <c r="B176" s="4" t="s">
        <v>275</v>
      </c>
      <c r="C176" s="2" t="s">
        <v>14</v>
      </c>
      <c r="D176" s="3">
        <v>4</v>
      </c>
      <c r="E176" s="4"/>
      <c r="F176" s="4"/>
      <c r="G176" s="4"/>
      <c r="H176" s="4"/>
      <c r="I176" s="3">
        <v>0</v>
      </c>
      <c r="J176" s="6"/>
      <c r="K176" s="6"/>
      <c r="L176" s="4" t="str">
        <f t="shared" si="9"/>
        <v>0</v>
      </c>
      <c r="M176" s="5" t="s">
        <v>274</v>
      </c>
    </row>
    <row r="177" spans="1:13" ht="78" customHeight="1">
      <c r="A177" s="53"/>
      <c r="B177" s="4" t="s">
        <v>276</v>
      </c>
      <c r="C177" s="2" t="s">
        <v>14</v>
      </c>
      <c r="D177" s="3">
        <v>4</v>
      </c>
      <c r="E177" s="4"/>
      <c r="F177" s="4"/>
      <c r="G177" s="4"/>
      <c r="H177" s="4"/>
      <c r="I177" s="3">
        <v>0</v>
      </c>
      <c r="J177" s="6"/>
      <c r="K177" s="6"/>
      <c r="L177" s="4" t="str">
        <f t="shared" si="9"/>
        <v>0</v>
      </c>
      <c r="M177" s="5" t="s">
        <v>274</v>
      </c>
    </row>
    <row r="178" spans="1:13" ht="78" customHeight="1">
      <c r="A178" s="53"/>
      <c r="B178" s="4" t="s">
        <v>277</v>
      </c>
      <c r="C178" s="2" t="s">
        <v>14</v>
      </c>
      <c r="D178" s="3">
        <v>10</v>
      </c>
      <c r="E178" s="4"/>
      <c r="F178" s="4"/>
      <c r="G178" s="4"/>
      <c r="H178" s="4"/>
      <c r="I178" s="3">
        <v>0</v>
      </c>
      <c r="J178" s="6"/>
      <c r="K178" s="6"/>
      <c r="L178" s="4" t="str">
        <f t="shared" si="9"/>
        <v>0</v>
      </c>
      <c r="M178" s="5" t="s">
        <v>274</v>
      </c>
    </row>
    <row r="179" spans="1:13" ht="78" customHeight="1">
      <c r="A179" s="53"/>
      <c r="B179" s="4" t="s">
        <v>278</v>
      </c>
      <c r="C179" s="2" t="s">
        <v>14</v>
      </c>
      <c r="D179" s="3">
        <v>3</v>
      </c>
      <c r="E179" s="4"/>
      <c r="F179" s="4"/>
      <c r="G179" s="4"/>
      <c r="H179" s="4"/>
      <c r="I179" s="3">
        <v>0</v>
      </c>
      <c r="J179" s="6"/>
      <c r="K179" s="6"/>
      <c r="L179" s="4" t="str">
        <f t="shared" si="9"/>
        <v>0</v>
      </c>
      <c r="M179" s="5" t="s">
        <v>274</v>
      </c>
    </row>
    <row r="180" spans="1:13" ht="78" customHeight="1">
      <c r="A180" s="53"/>
      <c r="B180" s="4" t="s">
        <v>279</v>
      </c>
      <c r="C180" s="2" t="s">
        <v>14</v>
      </c>
      <c r="D180" s="3">
        <v>6</v>
      </c>
      <c r="E180" s="4"/>
      <c r="F180" s="4"/>
      <c r="G180" s="4"/>
      <c r="H180" s="4"/>
      <c r="I180" s="3">
        <v>0</v>
      </c>
      <c r="J180" s="6"/>
      <c r="K180" s="6"/>
      <c r="L180" s="4" t="str">
        <f t="shared" si="9"/>
        <v>0</v>
      </c>
      <c r="M180" s="5" t="s">
        <v>274</v>
      </c>
    </row>
    <row r="181" spans="1:13" ht="78" customHeight="1">
      <c r="A181" s="53"/>
      <c r="B181" s="4" t="s">
        <v>280</v>
      </c>
      <c r="C181" s="2" t="s">
        <v>14</v>
      </c>
      <c r="D181" s="3">
        <v>15</v>
      </c>
      <c r="E181" s="4"/>
      <c r="F181" s="4"/>
      <c r="G181" s="4"/>
      <c r="H181" s="4"/>
      <c r="I181" s="3">
        <v>0</v>
      </c>
      <c r="J181" s="6"/>
      <c r="K181" s="6"/>
      <c r="L181" s="4" t="str">
        <f t="shared" si="9"/>
        <v>0</v>
      </c>
      <c r="M181" s="5" t="s">
        <v>274</v>
      </c>
    </row>
    <row r="182" spans="1:13" ht="78" customHeight="1">
      <c r="A182" s="53"/>
      <c r="B182" s="4" t="s">
        <v>281</v>
      </c>
      <c r="C182" s="2" t="s">
        <v>14</v>
      </c>
      <c r="D182" s="3">
        <v>4</v>
      </c>
      <c r="E182" s="4"/>
      <c r="F182" s="4"/>
      <c r="G182" s="4"/>
      <c r="H182" s="4"/>
      <c r="I182" s="3">
        <v>0</v>
      </c>
      <c r="J182" s="6"/>
      <c r="K182" s="6"/>
      <c r="L182" s="4" t="str">
        <f t="shared" si="9"/>
        <v>0</v>
      </c>
      <c r="M182" s="5" t="s">
        <v>274</v>
      </c>
    </row>
    <row r="183" spans="1:13" ht="78" customHeight="1">
      <c r="A183" s="53"/>
      <c r="B183" s="4" t="s">
        <v>282</v>
      </c>
      <c r="C183" s="2" t="s">
        <v>14</v>
      </c>
      <c r="D183" s="3">
        <v>14</v>
      </c>
      <c r="E183" s="4"/>
      <c r="F183" s="4"/>
      <c r="G183" s="4"/>
      <c r="H183" s="4"/>
      <c r="I183" s="3">
        <v>0</v>
      </c>
      <c r="J183" s="6"/>
      <c r="K183" s="6"/>
      <c r="L183" s="4" t="str">
        <f t="shared" si="9"/>
        <v>0</v>
      </c>
      <c r="M183" s="5" t="s">
        <v>274</v>
      </c>
    </row>
    <row r="184" spans="1:13" ht="78" customHeight="1">
      <c r="A184" s="53"/>
      <c r="B184" s="4" t="s">
        <v>283</v>
      </c>
      <c r="C184" s="2" t="s">
        <v>14</v>
      </c>
      <c r="D184" s="3">
        <v>8</v>
      </c>
      <c r="E184" s="4"/>
      <c r="F184" s="4"/>
      <c r="G184" s="4"/>
      <c r="H184" s="4"/>
      <c r="I184" s="3">
        <v>0</v>
      </c>
      <c r="J184" s="6"/>
      <c r="K184" s="6"/>
      <c r="L184" s="4" t="str">
        <f t="shared" si="9"/>
        <v>0</v>
      </c>
      <c r="M184" s="5" t="s">
        <v>274</v>
      </c>
    </row>
    <row r="185" spans="1:13" ht="78" customHeight="1">
      <c r="A185" s="53"/>
      <c r="B185" s="4" t="s">
        <v>284</v>
      </c>
      <c r="C185" s="2" t="s">
        <v>14</v>
      </c>
      <c r="D185" s="3">
        <v>18</v>
      </c>
      <c r="E185" s="4"/>
      <c r="F185" s="4"/>
      <c r="G185" s="4"/>
      <c r="H185" s="4"/>
      <c r="I185" s="3">
        <v>0</v>
      </c>
      <c r="J185" s="6"/>
      <c r="K185" s="6"/>
      <c r="L185" s="4" t="str">
        <f t="shared" si="9"/>
        <v>0</v>
      </c>
      <c r="M185" s="5" t="s">
        <v>274</v>
      </c>
    </row>
    <row r="186" spans="1:13" ht="78" customHeight="1">
      <c r="A186" s="53"/>
      <c r="B186" s="4" t="s">
        <v>285</v>
      </c>
      <c r="C186" s="2" t="s">
        <v>14</v>
      </c>
      <c r="D186" s="3">
        <v>3</v>
      </c>
      <c r="E186" s="4"/>
      <c r="F186" s="4"/>
      <c r="G186" s="4"/>
      <c r="H186" s="4"/>
      <c r="I186" s="3">
        <v>0</v>
      </c>
      <c r="J186" s="6"/>
      <c r="K186" s="6"/>
      <c r="L186" s="4" t="str">
        <f t="shared" si="9"/>
        <v>0</v>
      </c>
      <c r="M186" s="5" t="s">
        <v>274</v>
      </c>
    </row>
    <row r="187" spans="1:13" ht="78" customHeight="1">
      <c r="A187" s="53"/>
      <c r="B187" s="4" t="s">
        <v>286</v>
      </c>
      <c r="C187" s="2" t="s">
        <v>14</v>
      </c>
      <c r="D187" s="3">
        <v>12</v>
      </c>
      <c r="E187" s="4"/>
      <c r="F187" s="4"/>
      <c r="G187" s="4"/>
      <c r="H187" s="4"/>
      <c r="I187" s="3">
        <v>0</v>
      </c>
      <c r="J187" s="6"/>
      <c r="K187" s="6"/>
      <c r="L187" s="4" t="str">
        <f t="shared" si="9"/>
        <v>0</v>
      </c>
      <c r="M187" s="5" t="s">
        <v>274</v>
      </c>
    </row>
    <row r="188" spans="1:13" ht="78" customHeight="1">
      <c r="A188" s="53"/>
      <c r="B188" s="4" t="s">
        <v>287</v>
      </c>
      <c r="C188" s="2" t="s">
        <v>14</v>
      </c>
      <c r="D188" s="3">
        <v>72</v>
      </c>
      <c r="E188" s="4"/>
      <c r="F188" s="4"/>
      <c r="G188" s="4"/>
      <c r="H188" s="4"/>
      <c r="I188" s="3">
        <v>0</v>
      </c>
      <c r="J188" s="6"/>
      <c r="K188" s="6"/>
      <c r="L188" s="4" t="str">
        <f t="shared" si="9"/>
        <v>0</v>
      </c>
      <c r="M188" s="5" t="s">
        <v>274</v>
      </c>
    </row>
    <row r="189" spans="1:13" ht="78" customHeight="1">
      <c r="A189" s="53"/>
      <c r="B189" s="4" t="s">
        <v>288</v>
      </c>
      <c r="C189" s="2" t="s">
        <v>14</v>
      </c>
      <c r="D189" s="3">
        <v>3</v>
      </c>
      <c r="E189" s="4"/>
      <c r="F189" s="4"/>
      <c r="G189" s="4"/>
      <c r="H189" s="4"/>
      <c r="I189" s="3">
        <v>0</v>
      </c>
      <c r="J189" s="6"/>
      <c r="K189" s="6"/>
      <c r="L189" s="4" t="str">
        <f t="shared" si="9"/>
        <v>0</v>
      </c>
      <c r="M189" s="5" t="s">
        <v>274</v>
      </c>
    </row>
    <row r="190" spans="1:13" ht="78" customHeight="1">
      <c r="A190" s="53"/>
      <c r="B190" s="4" t="s">
        <v>289</v>
      </c>
      <c r="C190" s="2" t="s">
        <v>14</v>
      </c>
      <c r="D190" s="3">
        <v>6</v>
      </c>
      <c r="E190" s="4"/>
      <c r="F190" s="4"/>
      <c r="G190" s="4"/>
      <c r="H190" s="4"/>
      <c r="I190" s="3">
        <v>0</v>
      </c>
      <c r="J190" s="6"/>
      <c r="K190" s="6"/>
      <c r="L190" s="4" t="str">
        <f t="shared" si="9"/>
        <v>0</v>
      </c>
      <c r="M190" s="5" t="s">
        <v>274</v>
      </c>
    </row>
    <row r="191" spans="1:13" ht="78" customHeight="1">
      <c r="A191" s="17"/>
      <c r="B191" s="18" t="s">
        <v>290</v>
      </c>
      <c r="C191" s="19" t="s">
        <v>14</v>
      </c>
      <c r="D191" s="20">
        <v>62</v>
      </c>
      <c r="E191" s="18"/>
      <c r="F191" s="18"/>
      <c r="G191" s="18"/>
      <c r="H191" s="18"/>
      <c r="I191" s="20">
        <v>0</v>
      </c>
      <c r="J191" s="21"/>
      <c r="K191" s="21"/>
      <c r="L191" s="4" t="str">
        <f t="shared" si="9"/>
        <v>0</v>
      </c>
      <c r="M191" s="22" t="s">
        <v>274</v>
      </c>
    </row>
  </sheetData>
  <pageMargins left="0.7" right="0.7" top="0.75" bottom="0.7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183"/>
  <sheetViews>
    <sheetView workbookViewId="0"/>
  </sheetViews>
  <sheetFormatPr defaultColWidth="14.42578125" defaultRowHeight="15" customHeight="1"/>
  <cols>
    <col min="1" max="1" width="28.7109375" customWidth="1"/>
    <col min="2" max="2" width="20.42578125" customWidth="1"/>
    <col min="3" max="4" width="9.28515625" customWidth="1"/>
    <col min="5" max="5" width="13.7109375" customWidth="1"/>
    <col min="6" max="6" width="38" customWidth="1"/>
    <col min="7" max="7" width="22.7109375" customWidth="1"/>
    <col min="8" max="8" width="17.28515625" customWidth="1"/>
    <col min="9" max="9" width="15.140625" customWidth="1"/>
    <col min="10" max="10" width="21.140625" customWidth="1"/>
    <col min="11" max="11" width="18.42578125" customWidth="1"/>
    <col min="12" max="12" width="15.42578125" customWidth="1"/>
    <col min="13" max="13" width="24.140625" customWidth="1"/>
  </cols>
  <sheetData>
    <row r="1" spans="1:13" ht="102.75" customHeight="1">
      <c r="A1" s="51" t="s">
        <v>0</v>
      </c>
      <c r="B1" s="52" t="s">
        <v>1</v>
      </c>
      <c r="C1" s="52" t="s">
        <v>2</v>
      </c>
      <c r="D1" s="52" t="s">
        <v>3</v>
      </c>
      <c r="E1" s="52" t="s">
        <v>4</v>
      </c>
      <c r="F1" s="52" t="s">
        <v>5</v>
      </c>
      <c r="G1" s="52" t="s">
        <v>6</v>
      </c>
      <c r="H1" s="52" t="s">
        <v>7</v>
      </c>
      <c r="I1" s="52" t="s">
        <v>8</v>
      </c>
      <c r="J1" s="52" t="s">
        <v>9</v>
      </c>
      <c r="K1" s="52" t="s">
        <v>10</v>
      </c>
      <c r="L1" s="52" t="s">
        <v>11</v>
      </c>
      <c r="M1" s="1" t="s">
        <v>12</v>
      </c>
    </row>
    <row r="2" spans="1:13" ht="102.75" customHeight="1">
      <c r="A2" s="53"/>
      <c r="B2" s="2" t="s">
        <v>13</v>
      </c>
      <c r="C2" s="2" t="s">
        <v>14</v>
      </c>
      <c r="D2" s="3">
        <v>3</v>
      </c>
      <c r="E2" s="2" t="s">
        <v>15</v>
      </c>
      <c r="F2" s="4"/>
      <c r="G2" s="4"/>
      <c r="H2" s="4" t="s">
        <v>16</v>
      </c>
      <c r="I2" s="3">
        <v>2325</v>
      </c>
      <c r="J2" s="3">
        <v>1302</v>
      </c>
      <c r="K2" s="4">
        <v>1600</v>
      </c>
      <c r="L2" s="4" t="str">
        <f t="shared" ref="L2:L16" si="0">K2*D2</f>
        <v>4800</v>
      </c>
      <c r="M2" s="5" t="s">
        <v>17</v>
      </c>
    </row>
    <row r="3" spans="1:13" ht="102.75" customHeight="1">
      <c r="A3" s="53"/>
      <c r="B3" s="2" t="s">
        <v>18</v>
      </c>
      <c r="C3" s="2" t="s">
        <v>14</v>
      </c>
      <c r="D3" s="3">
        <v>1</v>
      </c>
      <c r="E3" s="2" t="s">
        <v>15</v>
      </c>
      <c r="F3" s="4"/>
      <c r="G3" s="4"/>
      <c r="H3" s="4" t="s">
        <v>16</v>
      </c>
      <c r="I3" s="3">
        <v>1150</v>
      </c>
      <c r="J3" s="3" t="s">
        <v>19</v>
      </c>
      <c r="K3" s="4">
        <v>750</v>
      </c>
      <c r="L3" s="4" t="str">
        <f t="shared" si="0"/>
        <v>750</v>
      </c>
      <c r="M3" s="5" t="s">
        <v>17</v>
      </c>
    </row>
    <row r="4" spans="1:13" ht="102.75" customHeight="1">
      <c r="A4" s="53"/>
      <c r="B4" s="2" t="s">
        <v>20</v>
      </c>
      <c r="C4" s="2" t="s">
        <v>14</v>
      </c>
      <c r="D4" s="3">
        <v>7</v>
      </c>
      <c r="E4" s="2" t="s">
        <v>15</v>
      </c>
      <c r="F4" s="4"/>
      <c r="G4" s="4"/>
      <c r="H4" s="2" t="s">
        <v>21</v>
      </c>
      <c r="I4" s="3">
        <v>3450</v>
      </c>
      <c r="J4" s="6"/>
      <c r="K4" s="6">
        <v>3500</v>
      </c>
      <c r="L4" s="4" t="str">
        <f t="shared" si="0"/>
        <v>24500</v>
      </c>
      <c r="M4" s="5" t="s">
        <v>17</v>
      </c>
    </row>
    <row r="5" spans="1:13" ht="102.75" customHeight="1">
      <c r="A5" s="53"/>
      <c r="B5" s="2" t="s">
        <v>22</v>
      </c>
      <c r="C5" s="2" t="s">
        <v>14</v>
      </c>
      <c r="D5" s="3">
        <v>9</v>
      </c>
      <c r="E5" s="2" t="s">
        <v>23</v>
      </c>
      <c r="F5" s="4"/>
      <c r="G5" s="4"/>
      <c r="H5" s="2" t="s">
        <v>24</v>
      </c>
      <c r="I5" s="3">
        <v>775</v>
      </c>
      <c r="J5" s="6"/>
      <c r="K5" s="6">
        <v>920</v>
      </c>
      <c r="L5" s="4" t="str">
        <f t="shared" si="0"/>
        <v>8280</v>
      </c>
      <c r="M5" s="5" t="s">
        <v>17</v>
      </c>
    </row>
    <row r="6" spans="1:13" ht="102.75" customHeight="1">
      <c r="A6" s="53"/>
      <c r="B6" s="2" t="s">
        <v>25</v>
      </c>
      <c r="C6" s="2" t="s">
        <v>14</v>
      </c>
      <c r="D6" s="3">
        <v>167</v>
      </c>
      <c r="E6" s="4"/>
      <c r="F6" s="4"/>
      <c r="G6" s="4"/>
      <c r="H6" s="4"/>
      <c r="I6" s="3">
        <v>0</v>
      </c>
      <c r="J6" s="6"/>
      <c r="K6" s="6">
        <v>199</v>
      </c>
      <c r="L6" s="4" t="str">
        <f t="shared" si="0"/>
        <v>33233</v>
      </c>
      <c r="M6" s="5" t="s">
        <v>17</v>
      </c>
    </row>
    <row r="7" spans="1:13" ht="102.75" customHeight="1">
      <c r="A7" s="53"/>
      <c r="B7" s="2" t="s">
        <v>26</v>
      </c>
      <c r="C7" s="2" t="s">
        <v>14</v>
      </c>
      <c r="D7" s="3">
        <v>140</v>
      </c>
      <c r="E7" s="4"/>
      <c r="F7" s="4"/>
      <c r="G7" s="4"/>
      <c r="H7" s="2" t="s">
        <v>27</v>
      </c>
      <c r="I7" s="3">
        <v>0</v>
      </c>
      <c r="J7" s="6"/>
      <c r="K7" s="6">
        <v>25.96</v>
      </c>
      <c r="L7" s="4" t="str">
        <f t="shared" si="0"/>
        <v>3634.4</v>
      </c>
      <c r="M7" s="5" t="s">
        <v>17</v>
      </c>
    </row>
    <row r="8" spans="1:13" ht="102.75" customHeight="1">
      <c r="A8" s="53"/>
      <c r="B8" s="2" t="s">
        <v>291</v>
      </c>
      <c r="C8" s="2" t="s">
        <v>14</v>
      </c>
      <c r="D8" s="3">
        <v>10</v>
      </c>
      <c r="E8" s="4"/>
      <c r="F8" s="4"/>
      <c r="G8" s="4"/>
      <c r="H8" s="2" t="s">
        <v>27</v>
      </c>
      <c r="I8" s="3">
        <v>0</v>
      </c>
      <c r="J8" s="6"/>
      <c r="K8" s="6">
        <v>575</v>
      </c>
      <c r="L8" s="4" t="str">
        <f t="shared" si="0"/>
        <v>5750</v>
      </c>
      <c r="M8" s="5" t="s">
        <v>17</v>
      </c>
    </row>
    <row r="9" spans="1:13" ht="102.75" customHeight="1">
      <c r="A9" s="53"/>
      <c r="B9" s="4" t="s">
        <v>29</v>
      </c>
      <c r="C9" s="2" t="s">
        <v>14</v>
      </c>
      <c r="D9" s="3">
        <v>5</v>
      </c>
      <c r="E9" s="4"/>
      <c r="F9" s="4"/>
      <c r="G9" s="4"/>
      <c r="H9" s="2" t="s">
        <v>27</v>
      </c>
      <c r="I9" s="3">
        <v>0</v>
      </c>
      <c r="J9" s="6"/>
      <c r="K9" s="6"/>
      <c r="L9" s="4" t="str">
        <f t="shared" si="0"/>
        <v>0</v>
      </c>
      <c r="M9" s="5" t="s">
        <v>17</v>
      </c>
    </row>
    <row r="10" spans="1:13" ht="102.75" customHeight="1">
      <c r="A10" s="53"/>
      <c r="B10" s="2" t="s">
        <v>30</v>
      </c>
      <c r="C10" s="2" t="s">
        <v>14</v>
      </c>
      <c r="D10" s="3">
        <v>8</v>
      </c>
      <c r="E10" s="2" t="s">
        <v>31</v>
      </c>
      <c r="F10" s="4"/>
      <c r="G10" s="4"/>
      <c r="H10" s="2" t="s">
        <v>21</v>
      </c>
      <c r="I10" s="3">
        <v>2420</v>
      </c>
      <c r="J10" s="6"/>
      <c r="K10" s="6">
        <v>2500</v>
      </c>
      <c r="L10" s="4" t="str">
        <f t="shared" si="0"/>
        <v>20000</v>
      </c>
      <c r="M10" s="5" t="s">
        <v>17</v>
      </c>
    </row>
    <row r="11" spans="1:13" ht="102.75" customHeight="1">
      <c r="A11" s="23"/>
      <c r="B11" s="2" t="s">
        <v>292</v>
      </c>
      <c r="C11" s="2" t="s">
        <v>14</v>
      </c>
      <c r="D11" s="6">
        <v>3</v>
      </c>
      <c r="E11" s="2" t="s">
        <v>14</v>
      </c>
      <c r="F11" s="6"/>
      <c r="G11" s="24" t="s">
        <v>293</v>
      </c>
      <c r="H11" s="4" t="s">
        <v>294</v>
      </c>
      <c r="I11" s="3"/>
      <c r="J11" s="6"/>
      <c r="K11" s="6"/>
      <c r="L11" s="4" t="str">
        <f t="shared" si="0"/>
        <v>0</v>
      </c>
      <c r="M11" s="25" t="s">
        <v>295</v>
      </c>
    </row>
    <row r="12" spans="1:13" ht="102.75" customHeight="1">
      <c r="A12" s="23"/>
      <c r="B12" s="2" t="s">
        <v>296</v>
      </c>
      <c r="C12" s="2" t="s">
        <v>14</v>
      </c>
      <c r="D12" s="6">
        <v>1</v>
      </c>
      <c r="E12" s="2" t="s">
        <v>14</v>
      </c>
      <c r="F12" s="6"/>
      <c r="G12" s="2" t="s">
        <v>297</v>
      </c>
      <c r="H12" s="4"/>
      <c r="I12" s="3"/>
      <c r="J12" s="6"/>
      <c r="K12" s="6">
        <v>36000</v>
      </c>
      <c r="L12" s="4" t="str">
        <f t="shared" si="0"/>
        <v>36000</v>
      </c>
      <c r="M12" s="25" t="s">
        <v>295</v>
      </c>
    </row>
    <row r="13" spans="1:13" ht="102.75" customHeight="1">
      <c r="A13" s="23"/>
      <c r="B13" s="2" t="s">
        <v>298</v>
      </c>
      <c r="C13" s="2" t="s">
        <v>14</v>
      </c>
      <c r="D13" s="6">
        <v>3</v>
      </c>
      <c r="E13" s="2" t="s">
        <v>14</v>
      </c>
      <c r="F13" s="6"/>
      <c r="G13" s="2" t="s">
        <v>299</v>
      </c>
      <c r="H13" s="4"/>
      <c r="I13" s="3"/>
      <c r="J13" s="6"/>
      <c r="K13" s="6">
        <v>27000</v>
      </c>
      <c r="L13" s="4" t="str">
        <f t="shared" si="0"/>
        <v>81000</v>
      </c>
      <c r="M13" s="25" t="s">
        <v>295</v>
      </c>
    </row>
    <row r="14" spans="1:13" ht="102.75" customHeight="1">
      <c r="A14" s="23"/>
      <c r="B14" s="2" t="s">
        <v>300</v>
      </c>
      <c r="C14" s="2" t="s">
        <v>14</v>
      </c>
      <c r="D14" s="6">
        <v>1</v>
      </c>
      <c r="E14" s="2" t="s">
        <v>14</v>
      </c>
      <c r="F14" s="6"/>
      <c r="G14" s="2" t="s">
        <v>299</v>
      </c>
      <c r="H14" s="4"/>
      <c r="I14" s="3"/>
      <c r="J14" s="6"/>
      <c r="K14" s="6">
        <v>18000</v>
      </c>
      <c r="L14" s="4" t="str">
        <f t="shared" si="0"/>
        <v>18000</v>
      </c>
      <c r="M14" s="25" t="s">
        <v>295</v>
      </c>
    </row>
    <row r="15" spans="1:13" ht="102.75" customHeight="1">
      <c r="A15" s="23"/>
      <c r="B15" s="2" t="s">
        <v>301</v>
      </c>
      <c r="C15" s="2" t="s">
        <v>14</v>
      </c>
      <c r="D15" s="6">
        <v>2</v>
      </c>
      <c r="E15" s="2" t="s">
        <v>14</v>
      </c>
      <c r="F15" s="6"/>
      <c r="G15" s="24" t="s">
        <v>293</v>
      </c>
      <c r="H15" s="4" t="s">
        <v>294</v>
      </c>
      <c r="I15" s="3"/>
      <c r="J15" s="6"/>
      <c r="K15" s="6"/>
      <c r="L15" s="4" t="str">
        <f t="shared" si="0"/>
        <v>0</v>
      </c>
      <c r="M15" s="25" t="s">
        <v>295</v>
      </c>
    </row>
    <row r="16" spans="1:13" ht="102.75" customHeight="1">
      <c r="A16" s="23"/>
      <c r="B16" s="2" t="s">
        <v>302</v>
      </c>
      <c r="C16" s="2" t="s">
        <v>14</v>
      </c>
      <c r="D16" s="6">
        <v>3</v>
      </c>
      <c r="E16" s="2" t="s">
        <v>14</v>
      </c>
      <c r="F16" s="6"/>
      <c r="G16" s="24" t="s">
        <v>293</v>
      </c>
      <c r="H16" s="4" t="s">
        <v>294</v>
      </c>
      <c r="I16" s="3"/>
      <c r="J16" s="6"/>
      <c r="K16" s="6"/>
      <c r="L16" s="4" t="str">
        <f t="shared" si="0"/>
        <v>0</v>
      </c>
      <c r="M16" s="25" t="s">
        <v>295</v>
      </c>
    </row>
    <row r="17" spans="1:13" ht="102.75" customHeight="1">
      <c r="A17" s="53"/>
      <c r="B17" s="2" t="s">
        <v>32</v>
      </c>
      <c r="C17" s="2" t="s">
        <v>14</v>
      </c>
      <c r="D17" s="3">
        <v>4</v>
      </c>
      <c r="E17" s="4"/>
      <c r="F17" s="4"/>
      <c r="G17" s="4"/>
      <c r="H17" s="4"/>
      <c r="I17" s="4"/>
      <c r="J17" s="4">
        <v>170</v>
      </c>
      <c r="K17" s="4">
        <v>480</v>
      </c>
      <c r="L17" s="4" t="str">
        <f>D17*K17</f>
        <v>1920</v>
      </c>
      <c r="M17" s="5" t="s">
        <v>33</v>
      </c>
    </row>
    <row r="18" spans="1:13" ht="102.75" customHeight="1">
      <c r="A18" s="53"/>
      <c r="B18" s="2" t="s">
        <v>34</v>
      </c>
      <c r="C18" s="2" t="s">
        <v>14</v>
      </c>
      <c r="D18" s="3">
        <v>68</v>
      </c>
      <c r="E18" s="2" t="s">
        <v>35</v>
      </c>
      <c r="F18" s="4"/>
      <c r="G18" s="4" t="s">
        <v>36</v>
      </c>
      <c r="H18" s="2" t="s">
        <v>21</v>
      </c>
      <c r="I18" s="4"/>
      <c r="J18" s="4">
        <v>144</v>
      </c>
      <c r="K18" s="4" t="s">
        <v>37</v>
      </c>
      <c r="L18" s="4" t="str">
        <f>D18*150</f>
        <v>10200</v>
      </c>
      <c r="M18" s="5" t="s">
        <v>33</v>
      </c>
    </row>
    <row r="19" spans="1:13" ht="102.75" customHeight="1">
      <c r="A19" s="53"/>
      <c r="B19" s="2" t="s">
        <v>38</v>
      </c>
      <c r="C19" s="2" t="s">
        <v>14</v>
      </c>
      <c r="D19" s="3">
        <v>490</v>
      </c>
      <c r="E19" s="2" t="s">
        <v>35</v>
      </c>
      <c r="F19" s="4"/>
      <c r="G19" s="4" t="s">
        <v>39</v>
      </c>
      <c r="H19" s="2" t="s">
        <v>21</v>
      </c>
      <c r="I19" s="2" t="s">
        <v>40</v>
      </c>
      <c r="J19" s="2">
        <v>43</v>
      </c>
      <c r="K19" s="4">
        <v>125</v>
      </c>
      <c r="L19" s="4" t="str">
        <f t="shared" ref="L19:L20" si="1">D19*K19</f>
        <v>61250</v>
      </c>
      <c r="M19" s="5" t="s">
        <v>33</v>
      </c>
    </row>
    <row r="20" spans="1:13" ht="102.75" customHeight="1">
      <c r="A20" s="53"/>
      <c r="B20" s="2" t="s">
        <v>41</v>
      </c>
      <c r="C20" s="2" t="s">
        <v>14</v>
      </c>
      <c r="D20" s="3">
        <v>66</v>
      </c>
      <c r="E20" s="2" t="s">
        <v>42</v>
      </c>
      <c r="F20" s="4"/>
      <c r="G20" s="4"/>
      <c r="H20" s="4"/>
      <c r="I20" s="4"/>
      <c r="J20" s="4">
        <v>110</v>
      </c>
      <c r="K20" s="4">
        <v>120</v>
      </c>
      <c r="L20" s="4" t="str">
        <f t="shared" si="1"/>
        <v>7920</v>
      </c>
      <c r="M20" s="5" t="s">
        <v>33</v>
      </c>
    </row>
    <row r="21" spans="1:13" ht="102.75" customHeight="1">
      <c r="A21" s="53"/>
      <c r="B21" s="2" t="s">
        <v>43</v>
      </c>
      <c r="C21" s="2" t="s">
        <v>14</v>
      </c>
      <c r="D21" s="3">
        <v>2</v>
      </c>
      <c r="E21" s="2" t="s">
        <v>44</v>
      </c>
      <c r="F21" s="4"/>
      <c r="G21" s="4"/>
      <c r="H21" s="4"/>
      <c r="I21" s="3">
        <v>2139</v>
      </c>
      <c r="J21" s="3">
        <v>1900</v>
      </c>
      <c r="K21" s="4" t="s">
        <v>45</v>
      </c>
      <c r="L21" s="4" t="str">
        <f>D21*2100</f>
        <v>4200</v>
      </c>
      <c r="M21" s="5" t="s">
        <v>33</v>
      </c>
    </row>
    <row r="22" spans="1:13" ht="102.75" customHeight="1">
      <c r="A22" s="53"/>
      <c r="B22" s="2" t="s">
        <v>46</v>
      </c>
      <c r="C22" s="2" t="s">
        <v>14</v>
      </c>
      <c r="D22" s="3">
        <v>35</v>
      </c>
      <c r="E22" s="2" t="s">
        <v>47</v>
      </c>
      <c r="F22" s="4"/>
      <c r="G22" s="4"/>
      <c r="H22" s="4" t="s">
        <v>16</v>
      </c>
      <c r="I22" s="3">
        <v>84</v>
      </c>
      <c r="J22" s="3">
        <v>62</v>
      </c>
      <c r="K22" s="4">
        <v>70</v>
      </c>
      <c r="L22" s="4" t="str">
        <f>D22*K22</f>
        <v>2450</v>
      </c>
      <c r="M22" s="5" t="s">
        <v>33</v>
      </c>
    </row>
    <row r="23" spans="1:13" ht="102.75" customHeight="1">
      <c r="A23" s="53"/>
      <c r="B23" s="2" t="s">
        <v>48</v>
      </c>
      <c r="C23" s="2" t="s">
        <v>14</v>
      </c>
      <c r="D23" s="3" t="s">
        <v>303</v>
      </c>
      <c r="E23" s="2" t="s">
        <v>50</v>
      </c>
      <c r="F23" s="4"/>
      <c r="G23" s="4"/>
      <c r="H23" s="2" t="s">
        <v>21</v>
      </c>
      <c r="I23" s="2">
        <v>144</v>
      </c>
      <c r="J23" s="2">
        <v>280</v>
      </c>
      <c r="K23" s="4">
        <v>285</v>
      </c>
      <c r="L23" s="4" t="str">
        <f>84*K23</f>
        <v>23940</v>
      </c>
      <c r="M23" s="5" t="s">
        <v>33</v>
      </c>
    </row>
    <row r="24" spans="1:13" ht="102.75" customHeight="1">
      <c r="A24" s="53"/>
      <c r="B24" s="2" t="s">
        <v>51</v>
      </c>
      <c r="C24" s="2" t="s">
        <v>14</v>
      </c>
      <c r="D24" s="3">
        <v>27</v>
      </c>
      <c r="E24" s="4"/>
      <c r="F24" s="4"/>
      <c r="G24" s="4"/>
      <c r="H24" s="2" t="s">
        <v>21</v>
      </c>
      <c r="I24" s="3">
        <v>570</v>
      </c>
      <c r="J24" s="6"/>
      <c r="K24" s="6">
        <v>230</v>
      </c>
      <c r="L24" s="6" t="str">
        <f>'Category Wise Summary'!$K24*'Category Wise Summary'!$D24</f>
        <v>6210</v>
      </c>
      <c r="M24" s="5" t="s">
        <v>33</v>
      </c>
    </row>
    <row r="25" spans="1:13" ht="102.75" customHeight="1">
      <c r="A25" s="53"/>
      <c r="B25" s="2" t="s">
        <v>52</v>
      </c>
      <c r="C25" s="2" t="s">
        <v>14</v>
      </c>
      <c r="D25" s="3">
        <v>7</v>
      </c>
      <c r="E25" s="4"/>
      <c r="F25" s="4"/>
      <c r="G25" s="4"/>
      <c r="H25" s="4"/>
      <c r="I25" s="3">
        <v>0</v>
      </c>
      <c r="J25" s="6"/>
      <c r="K25" s="6">
        <v>550</v>
      </c>
      <c r="L25" s="6" t="str">
        <f>'Category Wise Summary'!$K25*'Category Wise Summary'!$D25</f>
        <v>3850</v>
      </c>
      <c r="M25" s="5" t="s">
        <v>33</v>
      </c>
    </row>
    <row r="26" spans="1:13" ht="102.75" customHeight="1">
      <c r="A26" s="53"/>
      <c r="B26" s="2" t="s">
        <v>53</v>
      </c>
      <c r="C26" s="2" t="s">
        <v>14</v>
      </c>
      <c r="D26" s="3">
        <v>20</v>
      </c>
      <c r="E26" s="2" t="s">
        <v>54</v>
      </c>
      <c r="F26" s="4"/>
      <c r="G26" s="4"/>
      <c r="H26" s="2" t="s">
        <v>24</v>
      </c>
      <c r="I26" s="3">
        <v>0</v>
      </c>
      <c r="J26" s="6"/>
      <c r="K26" s="6">
        <v>195</v>
      </c>
      <c r="L26" s="6" t="str">
        <f>'Category Wise Summary'!$K26*'Category Wise Summary'!$D26</f>
        <v>3900</v>
      </c>
      <c r="M26" s="5" t="s">
        <v>33</v>
      </c>
    </row>
    <row r="27" spans="1:13" ht="102.75" customHeight="1">
      <c r="A27" s="53"/>
      <c r="B27" s="2" t="s">
        <v>55</v>
      </c>
      <c r="C27" s="2" t="s">
        <v>14</v>
      </c>
      <c r="D27" s="3">
        <v>75</v>
      </c>
      <c r="E27" s="2" t="s">
        <v>56</v>
      </c>
      <c r="F27" s="4"/>
      <c r="G27" s="4"/>
      <c r="H27" s="2" t="s">
        <v>21</v>
      </c>
      <c r="I27" s="3">
        <v>2395</v>
      </c>
      <c r="J27" s="6"/>
      <c r="K27" s="7"/>
      <c r="L27" s="6" t="str">
        <f>'Category Wise Summary'!$K27*'Category Wise Summary'!$D27</f>
        <v>0</v>
      </c>
      <c r="M27" s="5" t="s">
        <v>33</v>
      </c>
    </row>
    <row r="28" spans="1:13" ht="102.75" customHeight="1">
      <c r="A28" s="53"/>
      <c r="B28" s="2" t="s">
        <v>57</v>
      </c>
      <c r="C28" s="2" t="s">
        <v>14</v>
      </c>
      <c r="D28" s="3">
        <v>10</v>
      </c>
      <c r="E28" s="2" t="s">
        <v>56</v>
      </c>
      <c r="F28" s="4"/>
      <c r="G28" s="4"/>
      <c r="H28" s="2" t="s">
        <v>21</v>
      </c>
      <c r="I28" s="3">
        <v>1345</v>
      </c>
      <c r="J28" s="6"/>
      <c r="K28" s="6">
        <v>2241</v>
      </c>
      <c r="L28" s="6" t="str">
        <f>'Category Wise Summary'!$K28*'Category Wise Summary'!$D28</f>
        <v>22410</v>
      </c>
      <c r="M28" s="5" t="s">
        <v>33</v>
      </c>
    </row>
    <row r="29" spans="1:13" ht="102.75" customHeight="1">
      <c r="A29" s="53"/>
      <c r="B29" s="2" t="s">
        <v>58</v>
      </c>
      <c r="C29" s="2" t="s">
        <v>14</v>
      </c>
      <c r="D29" s="3">
        <v>10</v>
      </c>
      <c r="E29" s="2" t="s">
        <v>56</v>
      </c>
      <c r="F29" s="4"/>
      <c r="G29" s="4"/>
      <c r="H29" s="2" t="s">
        <v>21</v>
      </c>
      <c r="I29" s="3">
        <v>1705</v>
      </c>
      <c r="J29" s="6"/>
      <c r="K29" s="6">
        <v>1844</v>
      </c>
      <c r="L29" s="6" t="str">
        <f>'Category Wise Summary'!$K29*'Category Wise Summary'!$D29</f>
        <v>18440</v>
      </c>
      <c r="M29" s="5" t="s">
        <v>33</v>
      </c>
    </row>
    <row r="30" spans="1:13" ht="102.75" customHeight="1">
      <c r="A30" s="53"/>
      <c r="B30" s="2" t="s">
        <v>59</v>
      </c>
      <c r="C30" s="2" t="s">
        <v>14</v>
      </c>
      <c r="D30" s="3">
        <v>7</v>
      </c>
      <c r="E30" s="2" t="s">
        <v>56</v>
      </c>
      <c r="F30" s="4"/>
      <c r="G30" s="4"/>
      <c r="H30" s="2" t="s">
        <v>27</v>
      </c>
      <c r="I30" s="3">
        <v>1355</v>
      </c>
      <c r="J30" s="6"/>
      <c r="K30" s="6">
        <v>1384</v>
      </c>
      <c r="L30" s="6" t="str">
        <f>'Category Wise Summary'!$K30*'Category Wise Summary'!$D30</f>
        <v>9688</v>
      </c>
      <c r="M30" s="5" t="s">
        <v>33</v>
      </c>
    </row>
    <row r="31" spans="1:13" ht="102.75" customHeight="1">
      <c r="A31" s="53"/>
      <c r="B31" s="2" t="s">
        <v>60</v>
      </c>
      <c r="C31" s="2" t="s">
        <v>14</v>
      </c>
      <c r="D31" s="3">
        <v>19</v>
      </c>
      <c r="E31" s="4"/>
      <c r="F31" s="4"/>
      <c r="G31" s="4"/>
      <c r="H31" s="2" t="s">
        <v>24</v>
      </c>
      <c r="I31" s="3">
        <v>0</v>
      </c>
      <c r="J31" s="6"/>
      <c r="K31" s="6">
        <v>1012</v>
      </c>
      <c r="L31" s="6" t="str">
        <f>'Category Wise Summary'!$K31*'Category Wise Summary'!$D31</f>
        <v>19228</v>
      </c>
      <c r="M31" s="5" t="s">
        <v>33</v>
      </c>
    </row>
    <row r="32" spans="1:13" ht="102.75" customHeight="1">
      <c r="A32" s="53"/>
      <c r="B32" s="2" t="s">
        <v>61</v>
      </c>
      <c r="C32" s="2" t="s">
        <v>14</v>
      </c>
      <c r="D32" s="3">
        <v>12</v>
      </c>
      <c r="E32" s="4"/>
      <c r="F32" s="4"/>
      <c r="G32" s="4"/>
      <c r="H32" s="2" t="s">
        <v>62</v>
      </c>
      <c r="I32" s="3">
        <v>0</v>
      </c>
      <c r="J32" s="6"/>
      <c r="K32" s="6">
        <v>600</v>
      </c>
      <c r="L32" s="6" t="str">
        <f>'Category Wise Summary'!$K32*'Category Wise Summary'!$D32</f>
        <v>7200</v>
      </c>
      <c r="M32" s="5" t="s">
        <v>33</v>
      </c>
    </row>
    <row r="33" spans="1:13" ht="102.75" customHeight="1">
      <c r="A33" s="53"/>
      <c r="B33" s="2" t="s">
        <v>63</v>
      </c>
      <c r="C33" s="2" t="s">
        <v>14</v>
      </c>
      <c r="D33" s="3">
        <v>10</v>
      </c>
      <c r="E33" s="2" t="s">
        <v>56</v>
      </c>
      <c r="F33" s="4"/>
      <c r="G33" s="4"/>
      <c r="H33" s="2" t="s">
        <v>27</v>
      </c>
      <c r="I33" s="3">
        <v>1345</v>
      </c>
      <c r="J33" s="6"/>
      <c r="K33" s="6">
        <v>1100</v>
      </c>
      <c r="L33" s="6" t="str">
        <f>'Category Wise Summary'!$K33*'Category Wise Summary'!$D33</f>
        <v>11000</v>
      </c>
      <c r="M33" s="5" t="s">
        <v>33</v>
      </c>
    </row>
    <row r="34" spans="1:13" ht="102.75" customHeight="1">
      <c r="A34" s="53"/>
      <c r="B34" s="2" t="s">
        <v>64</v>
      </c>
      <c r="C34" s="2" t="s">
        <v>14</v>
      </c>
      <c r="D34" s="3">
        <v>42</v>
      </c>
      <c r="E34" s="4"/>
      <c r="F34" s="4"/>
      <c r="G34" s="4"/>
      <c r="H34" s="2" t="s">
        <v>27</v>
      </c>
      <c r="I34" s="3">
        <v>105</v>
      </c>
      <c r="J34" s="6"/>
      <c r="K34" s="6">
        <v>2300</v>
      </c>
      <c r="L34" s="6" t="str">
        <f>'Category Wise Summary'!$K34*'Category Wise Summary'!$D34</f>
        <v>96600</v>
      </c>
      <c r="M34" s="5" t="s">
        <v>33</v>
      </c>
    </row>
    <row r="35" spans="1:13" ht="102.75" customHeight="1">
      <c r="A35" s="53"/>
      <c r="B35" s="2" t="s">
        <v>65</v>
      </c>
      <c r="C35" s="2" t="s">
        <v>14</v>
      </c>
      <c r="D35" s="3">
        <v>3</v>
      </c>
      <c r="E35" s="4"/>
      <c r="F35" s="4"/>
      <c r="G35" s="4"/>
      <c r="H35" s="4"/>
      <c r="I35" s="4"/>
      <c r="J35" s="4"/>
      <c r="K35" s="7">
        <v>250</v>
      </c>
      <c r="L35" s="4" t="str">
        <f>K35*'Category Wise Summary'!$D35</f>
        <v>750</v>
      </c>
      <c r="M35" s="5" t="s">
        <v>66</v>
      </c>
    </row>
    <row r="36" spans="1:13" ht="102.75" customHeight="1">
      <c r="A36" s="53"/>
      <c r="B36" s="4" t="s">
        <v>67</v>
      </c>
      <c r="C36" s="2" t="s">
        <v>14</v>
      </c>
      <c r="D36" s="3">
        <v>2</v>
      </c>
      <c r="E36" s="2" t="s">
        <v>68</v>
      </c>
      <c r="F36" s="4"/>
      <c r="G36" s="4"/>
      <c r="H36" s="2" t="s">
        <v>62</v>
      </c>
      <c r="I36" s="3">
        <v>3665</v>
      </c>
      <c r="J36" s="3">
        <v>1400</v>
      </c>
      <c r="K36" s="6">
        <v>1450</v>
      </c>
      <c r="L36" s="4" t="str">
        <f t="shared" ref="L36:L50" si="2">K36*D36</f>
        <v>2900</v>
      </c>
      <c r="M36" s="5" t="s">
        <v>66</v>
      </c>
    </row>
    <row r="37" spans="1:13" ht="102.75" customHeight="1">
      <c r="A37" s="53"/>
      <c r="B37" s="2" t="s">
        <v>69</v>
      </c>
      <c r="C37" s="2" t="s">
        <v>14</v>
      </c>
      <c r="D37" s="3">
        <v>11</v>
      </c>
      <c r="E37" s="2" t="s">
        <v>70</v>
      </c>
      <c r="F37" s="4"/>
      <c r="G37" s="4"/>
      <c r="H37" s="2" t="s">
        <v>16</v>
      </c>
      <c r="I37" s="3">
        <v>1875</v>
      </c>
      <c r="J37" s="3">
        <v>1025</v>
      </c>
      <c r="K37" s="6">
        <v>1100</v>
      </c>
      <c r="L37" s="4" t="str">
        <f t="shared" si="2"/>
        <v>12100</v>
      </c>
      <c r="M37" s="5" t="s">
        <v>66</v>
      </c>
    </row>
    <row r="38" spans="1:13" ht="102.75" customHeight="1">
      <c r="A38" s="53"/>
      <c r="B38" s="2" t="s">
        <v>72</v>
      </c>
      <c r="C38" s="2" t="s">
        <v>14</v>
      </c>
      <c r="D38" s="3">
        <v>18</v>
      </c>
      <c r="E38" s="2" t="s">
        <v>73</v>
      </c>
      <c r="F38" s="4"/>
      <c r="G38" s="4"/>
      <c r="H38" s="2" t="s">
        <v>24</v>
      </c>
      <c r="I38" s="3">
        <v>104</v>
      </c>
      <c r="J38" s="6"/>
      <c r="K38" s="6">
        <v>80</v>
      </c>
      <c r="L38" s="4" t="str">
        <f t="shared" si="2"/>
        <v>1440</v>
      </c>
      <c r="M38" s="5" t="s">
        <v>66</v>
      </c>
    </row>
    <row r="39" spans="1:13" ht="102.75" customHeight="1">
      <c r="A39" s="53"/>
      <c r="B39" s="2" t="s">
        <v>74</v>
      </c>
      <c r="C39" s="2" t="s">
        <v>14</v>
      </c>
      <c r="D39" s="3">
        <v>4</v>
      </c>
      <c r="E39" s="2" t="s">
        <v>75</v>
      </c>
      <c r="F39" s="4"/>
      <c r="G39" s="4"/>
      <c r="H39" s="2"/>
      <c r="I39" s="3">
        <v>0</v>
      </c>
      <c r="J39" s="6"/>
      <c r="K39" s="7"/>
      <c r="L39" s="4" t="str">
        <f t="shared" si="2"/>
        <v>0</v>
      </c>
      <c r="M39" s="5" t="s">
        <v>66</v>
      </c>
    </row>
    <row r="40" spans="1:13" ht="102.75" customHeight="1">
      <c r="A40" s="53"/>
      <c r="B40" s="2" t="s">
        <v>76</v>
      </c>
      <c r="C40" s="2" t="s">
        <v>14</v>
      </c>
      <c r="D40" s="3">
        <v>1</v>
      </c>
      <c r="E40" s="2" t="s">
        <v>77</v>
      </c>
      <c r="F40" s="4"/>
      <c r="G40" s="4"/>
      <c r="H40" s="2" t="s">
        <v>24</v>
      </c>
      <c r="I40" s="3">
        <v>0</v>
      </c>
      <c r="J40" s="6"/>
      <c r="K40" s="6"/>
      <c r="L40" s="4" t="str">
        <f t="shared" si="2"/>
        <v>0</v>
      </c>
      <c r="M40" s="5" t="s">
        <v>66</v>
      </c>
    </row>
    <row r="41" spans="1:13" ht="102.75" customHeight="1">
      <c r="A41" s="53"/>
      <c r="B41" s="2" t="s">
        <v>78</v>
      </c>
      <c r="C41" s="2" t="s">
        <v>14</v>
      </c>
      <c r="D41" s="3">
        <v>17</v>
      </c>
      <c r="E41" s="4"/>
      <c r="F41" s="4"/>
      <c r="G41" s="4"/>
      <c r="H41" s="4"/>
      <c r="I41" s="3">
        <v>0</v>
      </c>
      <c r="J41" s="6"/>
      <c r="K41" s="6">
        <v>600</v>
      </c>
      <c r="L41" s="4" t="str">
        <f t="shared" si="2"/>
        <v>10200</v>
      </c>
      <c r="M41" s="5" t="s">
        <v>66</v>
      </c>
    </row>
    <row r="42" spans="1:13" ht="102.75" customHeight="1">
      <c r="A42" s="53"/>
      <c r="B42" s="2" t="s">
        <v>79</v>
      </c>
      <c r="C42" s="2" t="s">
        <v>14</v>
      </c>
      <c r="D42" s="3">
        <v>26</v>
      </c>
      <c r="E42" s="4"/>
      <c r="F42" s="4"/>
      <c r="G42" s="4"/>
      <c r="H42" s="2" t="s">
        <v>24</v>
      </c>
      <c r="I42" s="3">
        <v>400</v>
      </c>
      <c r="J42" s="6"/>
      <c r="K42" s="6">
        <v>450</v>
      </c>
      <c r="L42" s="4" t="str">
        <f t="shared" si="2"/>
        <v>11700</v>
      </c>
      <c r="M42" s="5" t="s">
        <v>66</v>
      </c>
    </row>
    <row r="43" spans="1:13" ht="102.75" customHeight="1">
      <c r="A43" s="53"/>
      <c r="B43" s="2" t="s">
        <v>80</v>
      </c>
      <c r="C43" s="2" t="s">
        <v>14</v>
      </c>
      <c r="D43" s="3">
        <v>1</v>
      </c>
      <c r="E43" s="2" t="s">
        <v>81</v>
      </c>
      <c r="F43" s="4"/>
      <c r="G43" s="4"/>
      <c r="H43" s="4"/>
      <c r="I43" s="3">
        <v>0</v>
      </c>
      <c r="J43" s="6"/>
      <c r="K43" s="6">
        <v>5000</v>
      </c>
      <c r="L43" s="4" t="str">
        <f t="shared" si="2"/>
        <v>5000</v>
      </c>
      <c r="M43" s="5" t="s">
        <v>66</v>
      </c>
    </row>
    <row r="44" spans="1:13" ht="102.75" customHeight="1">
      <c r="A44" s="53"/>
      <c r="B44" s="2" t="s">
        <v>82</v>
      </c>
      <c r="C44" s="2" t="s">
        <v>14</v>
      </c>
      <c r="D44" s="3">
        <v>2</v>
      </c>
      <c r="E44" s="2" t="s">
        <v>83</v>
      </c>
      <c r="F44" s="4"/>
      <c r="G44" s="4"/>
      <c r="H44" s="2" t="s">
        <v>27</v>
      </c>
      <c r="I44" s="3">
        <v>160</v>
      </c>
      <c r="J44" s="6"/>
      <c r="K44" s="6">
        <v>250</v>
      </c>
      <c r="L44" s="4" t="str">
        <f t="shared" si="2"/>
        <v>500</v>
      </c>
      <c r="M44" s="5" t="s">
        <v>66</v>
      </c>
    </row>
    <row r="45" spans="1:13" ht="102.75" customHeight="1">
      <c r="A45" s="53"/>
      <c r="B45" s="2" t="s">
        <v>84</v>
      </c>
      <c r="C45" s="2" t="s">
        <v>14</v>
      </c>
      <c r="D45" s="3">
        <v>6</v>
      </c>
      <c r="E45" s="2" t="s">
        <v>85</v>
      </c>
      <c r="F45" s="4"/>
      <c r="G45" s="4"/>
      <c r="H45" s="2" t="s">
        <v>27</v>
      </c>
      <c r="I45" s="3">
        <v>150</v>
      </c>
      <c r="J45" s="6"/>
      <c r="K45" s="6">
        <v>325</v>
      </c>
      <c r="L45" s="4" t="str">
        <f t="shared" si="2"/>
        <v>1950</v>
      </c>
      <c r="M45" s="5" t="s">
        <v>66</v>
      </c>
    </row>
    <row r="46" spans="1:13" ht="102.75" customHeight="1">
      <c r="A46" s="53"/>
      <c r="B46" s="4" t="s">
        <v>304</v>
      </c>
      <c r="C46" s="2" t="s">
        <v>14</v>
      </c>
      <c r="D46" s="3">
        <v>36</v>
      </c>
      <c r="E46" s="2" t="s">
        <v>87</v>
      </c>
      <c r="F46" s="4"/>
      <c r="G46" s="4"/>
      <c r="H46" s="2" t="s">
        <v>27</v>
      </c>
      <c r="I46" s="3">
        <v>112</v>
      </c>
      <c r="J46" s="6"/>
      <c r="K46" s="6">
        <v>1290</v>
      </c>
      <c r="L46" s="4" t="str">
        <f t="shared" si="2"/>
        <v>46440</v>
      </c>
      <c r="M46" s="5" t="s">
        <v>66</v>
      </c>
    </row>
    <row r="47" spans="1:13" ht="102.75" customHeight="1">
      <c r="A47" s="53"/>
      <c r="B47" s="2" t="s">
        <v>88</v>
      </c>
      <c r="C47" s="2" t="s">
        <v>14</v>
      </c>
      <c r="D47" s="3">
        <v>12</v>
      </c>
      <c r="E47" s="2" t="s">
        <v>89</v>
      </c>
      <c r="F47" s="4"/>
      <c r="G47" s="4"/>
      <c r="H47" s="2" t="s">
        <v>27</v>
      </c>
      <c r="I47" s="3">
        <v>1980</v>
      </c>
      <c r="J47" s="6"/>
      <c r="K47" s="6"/>
      <c r="L47" s="4" t="str">
        <f t="shared" si="2"/>
        <v>0</v>
      </c>
      <c r="M47" s="5" t="s">
        <v>66</v>
      </c>
    </row>
    <row r="48" spans="1:13" ht="102.75" customHeight="1">
      <c r="A48" s="53"/>
      <c r="B48" s="4" t="s">
        <v>305</v>
      </c>
      <c r="C48" s="2" t="s">
        <v>14</v>
      </c>
      <c r="D48" s="3">
        <v>1</v>
      </c>
      <c r="E48" s="2" t="s">
        <v>91</v>
      </c>
      <c r="F48" s="4"/>
      <c r="G48" s="4"/>
      <c r="H48" s="2" t="s">
        <v>27</v>
      </c>
      <c r="I48" s="3">
        <v>3385</v>
      </c>
      <c r="J48" s="6"/>
      <c r="K48" s="6">
        <v>4075</v>
      </c>
      <c r="L48" s="4" t="str">
        <f t="shared" si="2"/>
        <v>4075</v>
      </c>
      <c r="M48" s="5" t="s">
        <v>66</v>
      </c>
    </row>
    <row r="49" spans="1:13" ht="102.75" customHeight="1">
      <c r="A49" s="53"/>
      <c r="B49" s="4" t="s">
        <v>306</v>
      </c>
      <c r="C49" s="2" t="s">
        <v>14</v>
      </c>
      <c r="D49" s="3">
        <v>2</v>
      </c>
      <c r="E49" s="4"/>
      <c r="F49" s="4"/>
      <c r="G49" s="4"/>
      <c r="H49" s="4"/>
      <c r="I49" s="3">
        <v>0</v>
      </c>
      <c r="J49" s="6"/>
      <c r="K49" s="6"/>
      <c r="L49" s="4" t="str">
        <f t="shared" si="2"/>
        <v>0</v>
      </c>
      <c r="M49" s="5" t="s">
        <v>66</v>
      </c>
    </row>
    <row r="50" spans="1:13" ht="102.75" customHeight="1">
      <c r="A50" s="53"/>
      <c r="B50" s="4" t="s">
        <v>307</v>
      </c>
      <c r="C50" s="2" t="s">
        <v>14</v>
      </c>
      <c r="D50" s="3">
        <v>1</v>
      </c>
      <c r="E50" s="4"/>
      <c r="F50" s="4"/>
      <c r="G50" s="4"/>
      <c r="H50" s="2" t="s">
        <v>27</v>
      </c>
      <c r="I50" s="3">
        <v>2990</v>
      </c>
      <c r="J50" s="6"/>
      <c r="K50" s="6">
        <v>2500</v>
      </c>
      <c r="L50" s="4" t="str">
        <f t="shared" si="2"/>
        <v>2500</v>
      </c>
      <c r="M50" s="5" t="s">
        <v>66</v>
      </c>
    </row>
    <row r="51" spans="1:13" ht="102.75" customHeight="1">
      <c r="A51" s="54" t="e">
        <v>#VALUE!</v>
      </c>
      <c r="B51" s="8" t="s">
        <v>98</v>
      </c>
      <c r="C51" s="4" t="s">
        <v>14</v>
      </c>
      <c r="D51" s="3">
        <v>35</v>
      </c>
      <c r="E51" s="4" t="s">
        <v>99</v>
      </c>
      <c r="F51" s="4" t="s">
        <v>99</v>
      </c>
      <c r="G51" s="8" t="s">
        <v>100</v>
      </c>
      <c r="H51" s="6" t="s">
        <v>101</v>
      </c>
      <c r="I51" s="9">
        <v>2749</v>
      </c>
      <c r="J51" s="10"/>
      <c r="K51" s="10"/>
      <c r="L51" s="4" t="str">
        <f t="shared" ref="L51:L84" si="3">I51*D51</f>
        <v>96215</v>
      </c>
      <c r="M51" s="5" t="s">
        <v>96</v>
      </c>
    </row>
    <row r="52" spans="1:13" ht="102.75" customHeight="1">
      <c r="A52" s="54" t="e">
        <v>#VALUE!</v>
      </c>
      <c r="B52" s="8" t="s">
        <v>102</v>
      </c>
      <c r="C52" s="4" t="s">
        <v>14</v>
      </c>
      <c r="D52" s="3">
        <v>75</v>
      </c>
      <c r="E52" s="4" t="s">
        <v>99</v>
      </c>
      <c r="F52" s="4" t="s">
        <v>99</v>
      </c>
      <c r="G52" s="8" t="s">
        <v>103</v>
      </c>
      <c r="H52" s="6" t="s">
        <v>101</v>
      </c>
      <c r="I52" s="11">
        <v>3490</v>
      </c>
      <c r="J52" s="4"/>
      <c r="K52" s="12"/>
      <c r="L52" s="4" t="str">
        <f t="shared" si="3"/>
        <v>261750</v>
      </c>
      <c r="M52" s="5" t="s">
        <v>96</v>
      </c>
    </row>
    <row r="53" spans="1:13" ht="102.75" customHeight="1">
      <c r="A53" s="54" t="e">
        <v>#VALUE!</v>
      </c>
      <c r="B53" s="8" t="s">
        <v>104</v>
      </c>
      <c r="C53" s="4" t="s">
        <v>14</v>
      </c>
      <c r="D53" s="3">
        <v>15</v>
      </c>
      <c r="E53" s="4" t="s">
        <v>99</v>
      </c>
      <c r="F53" s="4" t="s">
        <v>99</v>
      </c>
      <c r="G53" s="8"/>
      <c r="H53" s="6" t="s">
        <v>101</v>
      </c>
      <c r="I53" s="9">
        <v>3399</v>
      </c>
      <c r="J53" s="4"/>
      <c r="K53" s="6"/>
      <c r="L53" s="4" t="str">
        <f t="shared" si="3"/>
        <v>50985</v>
      </c>
      <c r="M53" s="5" t="s">
        <v>96</v>
      </c>
    </row>
    <row r="54" spans="1:13" ht="102.75" customHeight="1">
      <c r="A54" s="54" t="e">
        <v>#VALUE!</v>
      </c>
      <c r="B54" s="8" t="s">
        <v>105</v>
      </c>
      <c r="C54" s="4" t="s">
        <v>14</v>
      </c>
      <c r="D54" s="3">
        <v>72</v>
      </c>
      <c r="E54" s="4" t="s">
        <v>99</v>
      </c>
      <c r="F54" s="4" t="s">
        <v>99</v>
      </c>
      <c r="G54" s="8"/>
      <c r="H54" s="6" t="s">
        <v>101</v>
      </c>
      <c r="I54" s="9">
        <v>1600</v>
      </c>
      <c r="J54" s="4"/>
      <c r="K54" s="4"/>
      <c r="L54" s="4" t="str">
        <f t="shared" si="3"/>
        <v>115200</v>
      </c>
      <c r="M54" s="5" t="s">
        <v>96</v>
      </c>
    </row>
    <row r="55" spans="1:13" ht="102.75" customHeight="1">
      <c r="A55" s="54" t="e">
        <v>#VALUE!</v>
      </c>
      <c r="B55" s="8" t="s">
        <v>106</v>
      </c>
      <c r="C55" s="4" t="s">
        <v>14</v>
      </c>
      <c r="D55" s="3">
        <v>4</v>
      </c>
      <c r="E55" s="4" t="s">
        <v>99</v>
      </c>
      <c r="F55" s="4" t="s">
        <v>99</v>
      </c>
      <c r="G55" s="8"/>
      <c r="H55" s="6" t="s">
        <v>21</v>
      </c>
      <c r="I55" s="9">
        <v>8539</v>
      </c>
      <c r="J55" s="4"/>
      <c r="K55" s="4"/>
      <c r="L55" s="4" t="str">
        <f t="shared" si="3"/>
        <v>34156</v>
      </c>
      <c r="M55" s="5" t="s">
        <v>96</v>
      </c>
    </row>
    <row r="56" spans="1:13" ht="102.75" customHeight="1">
      <c r="A56" s="54" t="e">
        <v>#VALUE!</v>
      </c>
      <c r="B56" s="8" t="s">
        <v>107</v>
      </c>
      <c r="C56" s="4" t="s">
        <v>14</v>
      </c>
      <c r="D56" s="3">
        <v>21</v>
      </c>
      <c r="E56" s="4" t="s">
        <v>99</v>
      </c>
      <c r="F56" s="4" t="s">
        <v>99</v>
      </c>
      <c r="G56" s="8"/>
      <c r="H56" s="6" t="s">
        <v>101</v>
      </c>
      <c r="I56" s="9">
        <v>2565</v>
      </c>
      <c r="J56" s="4"/>
      <c r="K56" s="4"/>
      <c r="L56" s="4" t="str">
        <f t="shared" si="3"/>
        <v>53865</v>
      </c>
      <c r="M56" s="5" t="s">
        <v>96</v>
      </c>
    </row>
    <row r="57" spans="1:13" ht="102.75" customHeight="1">
      <c r="A57" s="54" t="e">
        <v>#VALUE!</v>
      </c>
      <c r="B57" s="8" t="s">
        <v>108</v>
      </c>
      <c r="C57" s="4" t="s">
        <v>14</v>
      </c>
      <c r="D57" s="3">
        <v>12</v>
      </c>
      <c r="E57" s="4" t="s">
        <v>99</v>
      </c>
      <c r="F57" s="4" t="s">
        <v>99</v>
      </c>
      <c r="G57" s="8"/>
      <c r="H57" s="6" t="s">
        <v>101</v>
      </c>
      <c r="I57" s="9">
        <v>4999</v>
      </c>
      <c r="J57" s="4"/>
      <c r="K57" s="4"/>
      <c r="L57" s="4" t="str">
        <f t="shared" si="3"/>
        <v>59988</v>
      </c>
      <c r="M57" s="5" t="s">
        <v>96</v>
      </c>
    </row>
    <row r="58" spans="1:13" ht="102.75" customHeight="1">
      <c r="A58" s="54" t="e">
        <v>#VALUE!</v>
      </c>
      <c r="B58" s="8" t="s">
        <v>109</v>
      </c>
      <c r="C58" s="4" t="s">
        <v>14</v>
      </c>
      <c r="D58" s="3">
        <v>7</v>
      </c>
      <c r="E58" s="4" t="s">
        <v>99</v>
      </c>
      <c r="F58" s="4" t="s">
        <v>99</v>
      </c>
      <c r="G58" s="8" t="s">
        <v>110</v>
      </c>
      <c r="H58" s="6" t="s">
        <v>101</v>
      </c>
      <c r="I58" s="9">
        <v>2979</v>
      </c>
      <c r="J58" s="4"/>
      <c r="K58" s="4"/>
      <c r="L58" s="4" t="str">
        <f t="shared" si="3"/>
        <v>20853</v>
      </c>
      <c r="M58" s="5" t="s">
        <v>96</v>
      </c>
    </row>
    <row r="59" spans="1:13" ht="102.75" customHeight="1">
      <c r="A59" s="54" t="e">
        <v>#VALUE!</v>
      </c>
      <c r="B59" s="8" t="s">
        <v>111</v>
      </c>
      <c r="C59" s="4" t="s">
        <v>14</v>
      </c>
      <c r="D59" s="3">
        <v>6</v>
      </c>
      <c r="E59" s="4" t="s">
        <v>99</v>
      </c>
      <c r="F59" s="4" t="s">
        <v>99</v>
      </c>
      <c r="G59" s="8"/>
      <c r="H59" s="6" t="s">
        <v>101</v>
      </c>
      <c r="I59" s="9">
        <v>2499</v>
      </c>
      <c r="J59" s="4"/>
      <c r="K59" s="4"/>
      <c r="L59" s="4" t="str">
        <f t="shared" si="3"/>
        <v>14994</v>
      </c>
      <c r="M59" s="5" t="s">
        <v>96</v>
      </c>
    </row>
    <row r="60" spans="1:13" ht="102.75" customHeight="1">
      <c r="A60" s="54" t="e">
        <v>#VALUE!</v>
      </c>
      <c r="B60" s="8" t="s">
        <v>112</v>
      </c>
      <c r="C60" s="4" t="s">
        <v>14</v>
      </c>
      <c r="D60" s="3">
        <v>1</v>
      </c>
      <c r="E60" s="4" t="s">
        <v>99</v>
      </c>
      <c r="F60" s="4" t="s">
        <v>99</v>
      </c>
      <c r="G60" s="8"/>
      <c r="H60" s="6"/>
      <c r="I60" s="9">
        <v>36999</v>
      </c>
      <c r="J60" s="4"/>
      <c r="K60" s="4"/>
      <c r="L60" s="4" t="str">
        <f t="shared" si="3"/>
        <v>36999</v>
      </c>
      <c r="M60" s="5" t="s">
        <v>96</v>
      </c>
    </row>
    <row r="61" spans="1:13" ht="102.75" customHeight="1">
      <c r="A61" s="54" t="e">
        <v>#VALUE!</v>
      </c>
      <c r="B61" s="8" t="s">
        <v>113</v>
      </c>
      <c r="C61" s="4" t="s">
        <v>14</v>
      </c>
      <c r="D61" s="3">
        <v>1</v>
      </c>
      <c r="E61" s="4" t="s">
        <v>99</v>
      </c>
      <c r="F61" s="4" t="s">
        <v>99</v>
      </c>
      <c r="G61" s="8"/>
      <c r="H61" s="6"/>
      <c r="I61" s="9">
        <v>26998</v>
      </c>
      <c r="J61" s="4"/>
      <c r="K61" s="4"/>
      <c r="L61" s="4" t="str">
        <f t="shared" si="3"/>
        <v>26998</v>
      </c>
      <c r="M61" s="5" t="s">
        <v>96</v>
      </c>
    </row>
    <row r="62" spans="1:13" ht="102.75" customHeight="1">
      <c r="A62" s="54" t="e">
        <v>#VALUE!</v>
      </c>
      <c r="B62" s="8" t="s">
        <v>114</v>
      </c>
      <c r="C62" s="4" t="s">
        <v>14</v>
      </c>
      <c r="D62" s="3">
        <v>1</v>
      </c>
      <c r="E62" s="4" t="s">
        <v>99</v>
      </c>
      <c r="F62" s="4" t="s">
        <v>99</v>
      </c>
      <c r="G62" s="8"/>
      <c r="H62" s="6"/>
      <c r="I62" s="9">
        <v>23499</v>
      </c>
      <c r="J62" s="4"/>
      <c r="K62" s="4"/>
      <c r="L62" s="4" t="str">
        <f t="shared" si="3"/>
        <v>23499</v>
      </c>
      <c r="M62" s="5" t="s">
        <v>96</v>
      </c>
    </row>
    <row r="63" spans="1:13" ht="102.75" customHeight="1">
      <c r="A63" s="54" t="e">
        <v>#VALUE!</v>
      </c>
      <c r="B63" s="8" t="s">
        <v>115</v>
      </c>
      <c r="C63" s="4" t="s">
        <v>14</v>
      </c>
      <c r="D63" s="3">
        <v>1</v>
      </c>
      <c r="E63" s="4" t="s">
        <v>99</v>
      </c>
      <c r="F63" s="4" t="s">
        <v>99</v>
      </c>
      <c r="G63" s="8"/>
      <c r="H63" s="6"/>
      <c r="I63" s="9">
        <v>18499</v>
      </c>
      <c r="J63" s="4"/>
      <c r="K63" s="4"/>
      <c r="L63" s="4" t="str">
        <f t="shared" si="3"/>
        <v>18499</v>
      </c>
      <c r="M63" s="5" t="s">
        <v>96</v>
      </c>
    </row>
    <row r="64" spans="1:13" ht="102.75" customHeight="1">
      <c r="A64" s="54" t="e">
        <v>#VALUE!</v>
      </c>
      <c r="B64" s="8" t="s">
        <v>116</v>
      </c>
      <c r="C64" s="4" t="s">
        <v>14</v>
      </c>
      <c r="D64" s="3">
        <v>2</v>
      </c>
      <c r="E64" s="4" t="s">
        <v>99</v>
      </c>
      <c r="F64" s="4" t="s">
        <v>99</v>
      </c>
      <c r="G64" s="8"/>
      <c r="H64" s="6"/>
      <c r="I64" s="9">
        <v>9999</v>
      </c>
      <c r="J64" s="4"/>
      <c r="K64" s="4"/>
      <c r="L64" s="4" t="str">
        <f t="shared" si="3"/>
        <v>19998</v>
      </c>
      <c r="M64" s="5" t="s">
        <v>96</v>
      </c>
    </row>
    <row r="65" spans="1:13" ht="102.75" customHeight="1">
      <c r="A65" s="54" t="e">
        <v>#VALUE!</v>
      </c>
      <c r="B65" s="8" t="s">
        <v>117</v>
      </c>
      <c r="C65" s="4" t="s">
        <v>14</v>
      </c>
      <c r="D65" s="3">
        <v>1</v>
      </c>
      <c r="E65" s="4" t="s">
        <v>99</v>
      </c>
      <c r="F65" s="4" t="s">
        <v>99</v>
      </c>
      <c r="G65" s="8"/>
      <c r="H65" s="6"/>
      <c r="I65" s="9">
        <v>2799</v>
      </c>
      <c r="J65" s="4"/>
      <c r="K65" s="4"/>
      <c r="L65" s="4" t="str">
        <f t="shared" si="3"/>
        <v>2799</v>
      </c>
      <c r="M65" s="5" t="s">
        <v>96</v>
      </c>
    </row>
    <row r="66" spans="1:13" ht="102.75" customHeight="1">
      <c r="A66" s="54" t="e">
        <v>#VALUE!</v>
      </c>
      <c r="B66" s="8" t="s">
        <v>128</v>
      </c>
      <c r="C66" s="4" t="s">
        <v>14</v>
      </c>
      <c r="D66" s="3">
        <v>1</v>
      </c>
      <c r="E66" s="4" t="s">
        <v>99</v>
      </c>
      <c r="F66" s="4" t="s">
        <v>99</v>
      </c>
      <c r="G66" s="8"/>
      <c r="H66" s="6"/>
      <c r="I66" s="9">
        <v>2799</v>
      </c>
      <c r="J66" s="4"/>
      <c r="K66" s="4"/>
      <c r="L66" s="4" t="str">
        <f t="shared" si="3"/>
        <v>2799</v>
      </c>
      <c r="M66" s="5" t="s">
        <v>96</v>
      </c>
    </row>
    <row r="67" spans="1:13" ht="102.75" customHeight="1">
      <c r="A67" s="54" t="e">
        <v>#VALUE!</v>
      </c>
      <c r="B67" s="8" t="s">
        <v>129</v>
      </c>
      <c r="C67" s="4" t="s">
        <v>14</v>
      </c>
      <c r="D67" s="3">
        <v>1</v>
      </c>
      <c r="E67" s="4" t="s">
        <v>99</v>
      </c>
      <c r="F67" s="4" t="s">
        <v>99</v>
      </c>
      <c r="G67" s="8"/>
      <c r="H67" s="6"/>
      <c r="I67" s="9">
        <v>4749</v>
      </c>
      <c r="J67" s="4"/>
      <c r="K67" s="4"/>
      <c r="L67" s="4" t="str">
        <f t="shared" si="3"/>
        <v>4749</v>
      </c>
      <c r="M67" s="5" t="s">
        <v>96</v>
      </c>
    </row>
    <row r="68" spans="1:13" ht="102.75" customHeight="1">
      <c r="A68" s="54" t="e">
        <v>#VALUE!</v>
      </c>
      <c r="B68" s="8" t="s">
        <v>130</v>
      </c>
      <c r="C68" s="4" t="s">
        <v>14</v>
      </c>
      <c r="D68" s="3">
        <v>1</v>
      </c>
      <c r="E68" s="4" t="s">
        <v>99</v>
      </c>
      <c r="F68" s="4" t="s">
        <v>99</v>
      </c>
      <c r="G68" s="8"/>
      <c r="H68" s="6"/>
      <c r="I68" s="9">
        <v>2799</v>
      </c>
      <c r="J68" s="4"/>
      <c r="K68" s="4"/>
      <c r="L68" s="4" t="str">
        <f t="shared" si="3"/>
        <v>2799</v>
      </c>
      <c r="M68" s="5" t="s">
        <v>96</v>
      </c>
    </row>
    <row r="69" spans="1:13" ht="102.75" customHeight="1">
      <c r="A69" s="54" t="e">
        <v>#VALUE!</v>
      </c>
      <c r="B69" s="8" t="s">
        <v>131</v>
      </c>
      <c r="C69" s="4" t="s">
        <v>14</v>
      </c>
      <c r="D69" s="3">
        <v>7</v>
      </c>
      <c r="E69" s="4" t="s">
        <v>99</v>
      </c>
      <c r="F69" s="4" t="s">
        <v>99</v>
      </c>
      <c r="G69" s="8"/>
      <c r="H69" s="6"/>
      <c r="I69" s="13">
        <v>879</v>
      </c>
      <c r="J69" s="4"/>
      <c r="K69" s="4"/>
      <c r="L69" s="4" t="str">
        <f t="shared" si="3"/>
        <v>6153</v>
      </c>
      <c r="M69" s="5" t="s">
        <v>96</v>
      </c>
    </row>
    <row r="70" spans="1:13" ht="102.75" customHeight="1">
      <c r="A70" s="54" t="e">
        <v>#VALUE!</v>
      </c>
      <c r="B70" s="8" t="s">
        <v>132</v>
      </c>
      <c r="C70" s="4" t="s">
        <v>14</v>
      </c>
      <c r="D70" s="3">
        <v>1</v>
      </c>
      <c r="E70" s="4" t="s">
        <v>99</v>
      </c>
      <c r="F70" s="4" t="s">
        <v>99</v>
      </c>
      <c r="G70" s="8"/>
      <c r="H70" s="6"/>
      <c r="I70" s="9">
        <v>2298</v>
      </c>
      <c r="J70" s="4"/>
      <c r="K70" s="4"/>
      <c r="L70" s="4" t="str">
        <f t="shared" si="3"/>
        <v>2298</v>
      </c>
      <c r="M70" s="5" t="s">
        <v>96</v>
      </c>
    </row>
    <row r="71" spans="1:13" ht="102.75" customHeight="1">
      <c r="A71" s="54" t="e">
        <v>#VALUE!</v>
      </c>
      <c r="B71" s="8" t="s">
        <v>133</v>
      </c>
      <c r="C71" s="4" t="s">
        <v>14</v>
      </c>
      <c r="D71" s="3">
        <v>2</v>
      </c>
      <c r="E71" s="4" t="s">
        <v>99</v>
      </c>
      <c r="F71" s="4" t="s">
        <v>99</v>
      </c>
      <c r="G71" s="8"/>
      <c r="H71" s="6"/>
      <c r="I71" s="9">
        <v>25699</v>
      </c>
      <c r="J71" s="4"/>
      <c r="K71" s="4"/>
      <c r="L71" s="4" t="str">
        <f t="shared" si="3"/>
        <v>51398</v>
      </c>
      <c r="M71" s="5" t="s">
        <v>96</v>
      </c>
    </row>
    <row r="72" spans="1:13" ht="102.75" customHeight="1">
      <c r="A72" s="54" t="e">
        <v>#VALUE!</v>
      </c>
      <c r="B72" s="8" t="s">
        <v>134</v>
      </c>
      <c r="C72" s="4" t="s">
        <v>14</v>
      </c>
      <c r="D72" s="3">
        <v>4</v>
      </c>
      <c r="E72" s="4" t="s">
        <v>99</v>
      </c>
      <c r="F72" s="4" t="s">
        <v>99</v>
      </c>
      <c r="G72" s="8"/>
      <c r="H72" s="6"/>
      <c r="I72" s="9">
        <v>3599</v>
      </c>
      <c r="J72" s="4"/>
      <c r="K72" s="4"/>
      <c r="L72" s="4" t="str">
        <f t="shared" si="3"/>
        <v>14396</v>
      </c>
      <c r="M72" s="5" t="s">
        <v>96</v>
      </c>
    </row>
    <row r="73" spans="1:13" ht="102.75" customHeight="1">
      <c r="A73" s="54" t="e">
        <v>#VALUE!</v>
      </c>
      <c r="B73" s="8" t="s">
        <v>135</v>
      </c>
      <c r="C73" s="4" t="s">
        <v>14</v>
      </c>
      <c r="D73" s="3">
        <v>2</v>
      </c>
      <c r="E73" s="4" t="s">
        <v>99</v>
      </c>
      <c r="F73" s="4" t="s">
        <v>99</v>
      </c>
      <c r="G73" s="8"/>
      <c r="H73" s="6"/>
      <c r="I73" s="9">
        <v>2599</v>
      </c>
      <c r="J73" s="4"/>
      <c r="K73" s="4"/>
      <c r="L73" s="4" t="str">
        <f t="shared" si="3"/>
        <v>5198</v>
      </c>
      <c r="M73" s="5" t="s">
        <v>96</v>
      </c>
    </row>
    <row r="74" spans="1:13" ht="102.75" customHeight="1">
      <c r="A74" s="54" t="e">
        <v>#VALUE!</v>
      </c>
      <c r="B74" s="8" t="s">
        <v>136</v>
      </c>
      <c r="C74" s="4" t="s">
        <v>14</v>
      </c>
      <c r="D74" s="3">
        <v>5</v>
      </c>
      <c r="E74" s="4" t="s">
        <v>99</v>
      </c>
      <c r="F74" s="4" t="s">
        <v>99</v>
      </c>
      <c r="G74" s="8"/>
      <c r="H74" s="6"/>
      <c r="I74" s="9">
        <v>17899</v>
      </c>
      <c r="J74" s="4"/>
      <c r="K74" s="4"/>
      <c r="L74" s="4" t="str">
        <f t="shared" si="3"/>
        <v>89495</v>
      </c>
      <c r="M74" s="5" t="s">
        <v>96</v>
      </c>
    </row>
    <row r="75" spans="1:13" ht="102.75" customHeight="1">
      <c r="A75" s="54" t="e">
        <v>#VALUE!</v>
      </c>
      <c r="B75" s="8" t="s">
        <v>136</v>
      </c>
      <c r="C75" s="4" t="s">
        <v>14</v>
      </c>
      <c r="D75" s="3">
        <v>1</v>
      </c>
      <c r="E75" s="4" t="s">
        <v>99</v>
      </c>
      <c r="F75" s="4" t="s">
        <v>99</v>
      </c>
      <c r="G75" s="8"/>
      <c r="H75" s="6"/>
      <c r="I75" s="9">
        <v>5899</v>
      </c>
      <c r="J75" s="4"/>
      <c r="K75" s="4"/>
      <c r="L75" s="4" t="str">
        <f t="shared" si="3"/>
        <v>5899</v>
      </c>
      <c r="M75" s="5" t="s">
        <v>96</v>
      </c>
    </row>
    <row r="76" spans="1:13" ht="102.75" customHeight="1">
      <c r="A76" s="54" t="e">
        <v>#VALUE!</v>
      </c>
      <c r="B76" s="8" t="s">
        <v>137</v>
      </c>
      <c r="C76" s="4" t="s">
        <v>14</v>
      </c>
      <c r="D76" s="3">
        <v>1</v>
      </c>
      <c r="E76" s="4" t="s">
        <v>99</v>
      </c>
      <c r="F76" s="4" t="s">
        <v>99</v>
      </c>
      <c r="G76" s="8"/>
      <c r="H76" s="6"/>
      <c r="I76" s="9">
        <v>26599</v>
      </c>
      <c r="J76" s="4"/>
      <c r="K76" s="4"/>
      <c r="L76" s="4" t="str">
        <f t="shared" si="3"/>
        <v>26599</v>
      </c>
      <c r="M76" s="5" t="s">
        <v>96</v>
      </c>
    </row>
    <row r="77" spans="1:13" ht="102.75" customHeight="1">
      <c r="A77" s="54" t="e">
        <v>#VALUE!</v>
      </c>
      <c r="B77" s="8" t="s">
        <v>138</v>
      </c>
      <c r="C77" s="4" t="s">
        <v>14</v>
      </c>
      <c r="D77" s="3">
        <v>1</v>
      </c>
      <c r="E77" s="4" t="s">
        <v>99</v>
      </c>
      <c r="F77" s="4" t="s">
        <v>99</v>
      </c>
      <c r="G77" s="8"/>
      <c r="H77" s="6"/>
      <c r="I77" s="9">
        <v>35999</v>
      </c>
      <c r="J77" s="4"/>
      <c r="K77" s="4"/>
      <c r="L77" s="4" t="str">
        <f t="shared" si="3"/>
        <v>35999</v>
      </c>
      <c r="M77" s="5" t="s">
        <v>96</v>
      </c>
    </row>
    <row r="78" spans="1:13" ht="102.75" customHeight="1">
      <c r="A78" s="54" t="e">
        <v>#VALUE!</v>
      </c>
      <c r="B78" s="8" t="s">
        <v>139</v>
      </c>
      <c r="C78" s="4" t="s">
        <v>14</v>
      </c>
      <c r="D78" s="3">
        <v>1</v>
      </c>
      <c r="E78" s="4" t="s">
        <v>99</v>
      </c>
      <c r="F78" s="4" t="s">
        <v>99</v>
      </c>
      <c r="G78" s="8"/>
      <c r="H78" s="6"/>
      <c r="I78" s="9">
        <v>28499</v>
      </c>
      <c r="J78" s="4"/>
      <c r="K78" s="4"/>
      <c r="L78" s="4" t="str">
        <f t="shared" si="3"/>
        <v>28499</v>
      </c>
      <c r="M78" s="5" t="s">
        <v>96</v>
      </c>
    </row>
    <row r="79" spans="1:13" ht="102.75" customHeight="1">
      <c r="A79" s="54" t="e">
        <v>#VALUE!</v>
      </c>
      <c r="B79" s="8" t="s">
        <v>136</v>
      </c>
      <c r="C79" s="4" t="s">
        <v>14</v>
      </c>
      <c r="D79" s="3">
        <v>3</v>
      </c>
      <c r="E79" s="4" t="s">
        <v>99</v>
      </c>
      <c r="F79" s="4" t="s">
        <v>99</v>
      </c>
      <c r="G79" s="8"/>
      <c r="H79" s="6"/>
      <c r="I79" s="9">
        <v>4599</v>
      </c>
      <c r="J79" s="4"/>
      <c r="K79" s="4"/>
      <c r="L79" s="4" t="str">
        <f t="shared" si="3"/>
        <v>13797</v>
      </c>
      <c r="M79" s="5" t="s">
        <v>96</v>
      </c>
    </row>
    <row r="80" spans="1:13" ht="102.75" customHeight="1">
      <c r="A80" s="54" t="e">
        <v>#VALUE!</v>
      </c>
      <c r="B80" s="8" t="s">
        <v>140</v>
      </c>
      <c r="C80" s="4" t="s">
        <v>14</v>
      </c>
      <c r="D80" s="3">
        <v>3</v>
      </c>
      <c r="E80" s="4" t="s">
        <v>99</v>
      </c>
      <c r="F80" s="4" t="s">
        <v>99</v>
      </c>
      <c r="G80" s="8"/>
      <c r="H80" s="6"/>
      <c r="I80" s="9">
        <v>1599</v>
      </c>
      <c r="J80" s="4"/>
      <c r="K80" s="4"/>
      <c r="L80" s="4" t="str">
        <f t="shared" si="3"/>
        <v>4797</v>
      </c>
      <c r="M80" s="5" t="s">
        <v>96</v>
      </c>
    </row>
    <row r="81" spans="1:13" ht="102.75" customHeight="1">
      <c r="A81" s="54" t="e">
        <v>#VALUE!</v>
      </c>
      <c r="B81" s="8" t="s">
        <v>141</v>
      </c>
      <c r="C81" s="4" t="s">
        <v>14</v>
      </c>
      <c r="D81" s="3">
        <v>1</v>
      </c>
      <c r="E81" s="4" t="s">
        <v>99</v>
      </c>
      <c r="F81" s="4" t="s">
        <v>99</v>
      </c>
      <c r="G81" s="8"/>
      <c r="H81" s="6"/>
      <c r="I81" s="9">
        <v>8799</v>
      </c>
      <c r="J81" s="4"/>
      <c r="K81" s="4"/>
      <c r="L81" s="4" t="str">
        <f t="shared" si="3"/>
        <v>8799</v>
      </c>
      <c r="M81" s="5" t="s">
        <v>96</v>
      </c>
    </row>
    <row r="82" spans="1:13" ht="102.75" customHeight="1">
      <c r="A82" s="54" t="e">
        <v>#VALUE!</v>
      </c>
      <c r="B82" s="8" t="s">
        <v>142</v>
      </c>
      <c r="C82" s="4" t="s">
        <v>14</v>
      </c>
      <c r="D82" s="3">
        <v>1</v>
      </c>
      <c r="E82" s="4" t="s">
        <v>99</v>
      </c>
      <c r="F82" s="4" t="s">
        <v>99</v>
      </c>
      <c r="G82" s="8"/>
      <c r="H82" s="6"/>
      <c r="I82" s="9">
        <v>2999</v>
      </c>
      <c r="J82" s="4"/>
      <c r="K82" s="4"/>
      <c r="L82" s="4" t="str">
        <f t="shared" si="3"/>
        <v>2999</v>
      </c>
      <c r="M82" s="5" t="s">
        <v>96</v>
      </c>
    </row>
    <row r="83" spans="1:13" ht="102.75" customHeight="1">
      <c r="A83" s="55" t="s">
        <v>100</v>
      </c>
      <c r="B83" s="8" t="s">
        <v>144</v>
      </c>
      <c r="C83" s="4" t="s">
        <v>14</v>
      </c>
      <c r="D83" s="3">
        <v>2</v>
      </c>
      <c r="E83" s="4" t="s">
        <v>99</v>
      </c>
      <c r="F83" s="4" t="s">
        <v>99</v>
      </c>
      <c r="G83" s="8"/>
      <c r="H83" s="6"/>
      <c r="I83" s="9">
        <v>1589</v>
      </c>
      <c r="J83" s="4"/>
      <c r="K83" s="4">
        <v>1600</v>
      </c>
      <c r="L83" s="4" t="str">
        <f t="shared" si="3"/>
        <v>3178</v>
      </c>
      <c r="M83" s="5" t="s">
        <v>96</v>
      </c>
    </row>
    <row r="84" spans="1:13" ht="102.75" customHeight="1">
      <c r="A84" s="54" t="e">
        <v>#VALUE!</v>
      </c>
      <c r="B84" s="8" t="s">
        <v>145</v>
      </c>
      <c r="C84" s="4" t="s">
        <v>14</v>
      </c>
      <c r="D84" s="3">
        <v>0</v>
      </c>
      <c r="E84" s="4" t="s">
        <v>99</v>
      </c>
      <c r="F84" s="4" t="s">
        <v>99</v>
      </c>
      <c r="G84" s="8" t="s">
        <v>146</v>
      </c>
      <c r="H84" s="6"/>
      <c r="I84" s="9">
        <v>1200</v>
      </c>
      <c r="J84" s="4"/>
      <c r="K84" s="4">
        <v>675</v>
      </c>
      <c r="L84" s="4" t="str">
        <f t="shared" si="3"/>
        <v>0</v>
      </c>
      <c r="M84" s="5" t="s">
        <v>96</v>
      </c>
    </row>
    <row r="85" spans="1:13" ht="102.75" customHeight="1">
      <c r="A85" s="53"/>
      <c r="B85" s="2" t="s">
        <v>147</v>
      </c>
      <c r="C85" s="2" t="s">
        <v>14</v>
      </c>
      <c r="D85" s="3">
        <v>4</v>
      </c>
      <c r="E85" s="2" t="s">
        <v>148</v>
      </c>
      <c r="F85" s="4"/>
      <c r="G85" s="2" t="s">
        <v>149</v>
      </c>
      <c r="H85" s="4" t="s">
        <v>16</v>
      </c>
      <c r="I85" s="3">
        <v>5449</v>
      </c>
      <c r="J85" s="3">
        <v>2495</v>
      </c>
      <c r="K85" s="4">
        <v>2500</v>
      </c>
      <c r="L85" s="4" t="str">
        <f t="shared" ref="L85:L87" si="4">K85*D85</f>
        <v>10000</v>
      </c>
      <c r="M85" s="5" t="s">
        <v>150</v>
      </c>
    </row>
    <row r="86" spans="1:13" ht="102.75" customHeight="1">
      <c r="A86" s="53"/>
      <c r="B86" s="2" t="s">
        <v>154</v>
      </c>
      <c r="C86" s="2" t="s">
        <v>14</v>
      </c>
      <c r="D86" s="3">
        <v>2</v>
      </c>
      <c r="E86" s="2" t="s">
        <v>148</v>
      </c>
      <c r="F86" s="4"/>
      <c r="G86" s="4"/>
      <c r="H86" s="2" t="s">
        <v>21</v>
      </c>
      <c r="I86" s="3">
        <v>4799</v>
      </c>
      <c r="J86" s="6"/>
      <c r="K86" s="6">
        <v>4800</v>
      </c>
      <c r="L86" s="4" t="str">
        <f t="shared" si="4"/>
        <v>9600</v>
      </c>
      <c r="M86" s="5" t="s">
        <v>150</v>
      </c>
    </row>
    <row r="87" spans="1:13" ht="102.75" customHeight="1">
      <c r="A87" s="53"/>
      <c r="B87" s="2" t="s">
        <v>155</v>
      </c>
      <c r="C87" s="2" t="s">
        <v>156</v>
      </c>
      <c r="D87" s="3">
        <v>40</v>
      </c>
      <c r="E87" s="2" t="s">
        <v>157</v>
      </c>
      <c r="F87" s="4"/>
      <c r="G87" s="4"/>
      <c r="H87" s="2" t="s">
        <v>27</v>
      </c>
      <c r="I87" s="3">
        <v>275</v>
      </c>
      <c r="J87" s="6"/>
      <c r="K87" s="6">
        <v>40</v>
      </c>
      <c r="L87" s="4" t="str">
        <f t="shared" si="4"/>
        <v>1600</v>
      </c>
      <c r="M87" s="5" t="s">
        <v>150</v>
      </c>
    </row>
    <row r="88" spans="1:13" ht="102.75" customHeight="1">
      <c r="A88" s="53"/>
      <c r="B88" s="2" t="s">
        <v>162</v>
      </c>
      <c r="C88" s="2" t="s">
        <v>14</v>
      </c>
      <c r="D88" s="3">
        <v>3</v>
      </c>
      <c r="E88" s="2" t="s">
        <v>163</v>
      </c>
      <c r="F88" s="4"/>
      <c r="G88" s="4"/>
      <c r="H88" s="4" t="s">
        <v>101</v>
      </c>
      <c r="I88" s="3">
        <v>1145</v>
      </c>
      <c r="J88" s="3">
        <v>700</v>
      </c>
      <c r="K88" s="4" t="s">
        <v>164</v>
      </c>
      <c r="L88" s="4" t="str">
        <f>D88*900</f>
        <v>2700</v>
      </c>
      <c r="M88" s="5" t="s">
        <v>165</v>
      </c>
    </row>
    <row r="89" spans="1:13" ht="102.75" customHeight="1">
      <c r="A89" s="53"/>
      <c r="B89" s="2" t="s">
        <v>166</v>
      </c>
      <c r="C89" s="2" t="s">
        <v>14</v>
      </c>
      <c r="D89" s="3">
        <v>5</v>
      </c>
      <c r="E89" s="2" t="s">
        <v>167</v>
      </c>
      <c r="F89" s="4"/>
      <c r="G89" s="4"/>
      <c r="H89" s="4" t="s">
        <v>101</v>
      </c>
      <c r="I89" s="3">
        <v>825</v>
      </c>
      <c r="J89" s="3">
        <v>360</v>
      </c>
      <c r="K89" s="4">
        <v>400</v>
      </c>
      <c r="L89" s="4" t="str">
        <f t="shared" ref="L89:L90" si="5">D89*K89</f>
        <v>2000</v>
      </c>
      <c r="M89" s="5" t="s">
        <v>165</v>
      </c>
    </row>
    <row r="90" spans="1:13" ht="102.75" customHeight="1">
      <c r="A90" s="53"/>
      <c r="B90" s="2" t="s">
        <v>168</v>
      </c>
      <c r="C90" s="2" t="s">
        <v>14</v>
      </c>
      <c r="D90" s="3">
        <v>8</v>
      </c>
      <c r="E90" s="2" t="s">
        <v>167</v>
      </c>
      <c r="F90" s="4"/>
      <c r="G90" s="4"/>
      <c r="H90" s="4" t="s">
        <v>101</v>
      </c>
      <c r="I90" s="2" t="s">
        <v>169</v>
      </c>
      <c r="J90" s="2">
        <v>350</v>
      </c>
      <c r="K90" s="4">
        <v>380</v>
      </c>
      <c r="L90" s="4" t="str">
        <f t="shared" si="5"/>
        <v>3040</v>
      </c>
      <c r="M90" s="5" t="s">
        <v>165</v>
      </c>
    </row>
    <row r="91" spans="1:13" ht="102.75" customHeight="1">
      <c r="A91" s="53"/>
      <c r="B91" s="4" t="s">
        <v>170</v>
      </c>
      <c r="C91" s="2" t="s">
        <v>171</v>
      </c>
      <c r="D91" s="3" t="s">
        <v>172</v>
      </c>
      <c r="E91" s="2" t="s">
        <v>173</v>
      </c>
      <c r="F91" s="4"/>
      <c r="G91" s="2" t="s">
        <v>174</v>
      </c>
      <c r="H91" s="2" t="s">
        <v>21</v>
      </c>
      <c r="I91" s="2" t="s">
        <v>175</v>
      </c>
      <c r="J91" s="2" t="s">
        <v>176</v>
      </c>
      <c r="K91" s="15">
        <v>332</v>
      </c>
      <c r="L91" s="4" t="str">
        <f>35*K91</f>
        <v>11620</v>
      </c>
      <c r="M91" s="5" t="s">
        <v>165</v>
      </c>
    </row>
    <row r="92" spans="1:13" ht="102.75" customHeight="1">
      <c r="A92" s="53"/>
      <c r="B92" s="2" t="s">
        <v>177</v>
      </c>
      <c r="C92" s="2" t="s">
        <v>14</v>
      </c>
      <c r="D92" s="3">
        <v>14</v>
      </c>
      <c r="E92" s="2" t="s">
        <v>15</v>
      </c>
      <c r="F92" s="4"/>
      <c r="G92" s="4"/>
      <c r="H92" s="2" t="s">
        <v>21</v>
      </c>
      <c r="I92" s="3">
        <v>1275</v>
      </c>
      <c r="J92" s="3">
        <v>800</v>
      </c>
      <c r="K92" s="4">
        <v>865</v>
      </c>
      <c r="L92" s="4" t="str">
        <f t="shared" ref="L92:L101" si="6">D92*K92</f>
        <v>12110</v>
      </c>
      <c r="M92" s="5" t="s">
        <v>165</v>
      </c>
    </row>
    <row r="93" spans="1:13" ht="102.75" customHeight="1">
      <c r="A93" s="53"/>
      <c r="B93" s="2" t="s">
        <v>178</v>
      </c>
      <c r="C93" s="2" t="s">
        <v>14</v>
      </c>
      <c r="D93" s="3">
        <v>45</v>
      </c>
      <c r="E93" s="4"/>
      <c r="F93" s="4"/>
      <c r="G93" s="4"/>
      <c r="H93" s="4" t="s">
        <v>101</v>
      </c>
      <c r="I93" s="4"/>
      <c r="J93" s="4">
        <v>204</v>
      </c>
      <c r="K93" s="4">
        <v>225</v>
      </c>
      <c r="L93" s="4" t="str">
        <f t="shared" si="6"/>
        <v>10125</v>
      </c>
      <c r="M93" s="5" t="s">
        <v>165</v>
      </c>
    </row>
    <row r="94" spans="1:13" ht="102.75" customHeight="1">
      <c r="A94" s="53"/>
      <c r="B94" s="2" t="s">
        <v>179</v>
      </c>
      <c r="C94" s="2" t="s">
        <v>14</v>
      </c>
      <c r="D94" s="3">
        <v>13</v>
      </c>
      <c r="E94" s="4"/>
      <c r="F94" s="4"/>
      <c r="G94" s="4"/>
      <c r="H94" s="4" t="s">
        <v>101</v>
      </c>
      <c r="I94" s="4"/>
      <c r="J94" s="4">
        <v>204</v>
      </c>
      <c r="K94" s="4">
        <v>210</v>
      </c>
      <c r="L94" s="4" t="str">
        <f t="shared" si="6"/>
        <v>2730</v>
      </c>
      <c r="M94" s="5" t="s">
        <v>165</v>
      </c>
    </row>
    <row r="95" spans="1:13" ht="102.75" customHeight="1">
      <c r="A95" s="53"/>
      <c r="B95" s="2" t="s">
        <v>180</v>
      </c>
      <c r="C95" s="2" t="s">
        <v>14</v>
      </c>
      <c r="D95" s="3">
        <v>74</v>
      </c>
      <c r="E95" s="4"/>
      <c r="F95" s="4"/>
      <c r="G95" s="4"/>
      <c r="H95" s="4" t="s">
        <v>101</v>
      </c>
      <c r="I95" s="4"/>
      <c r="J95" s="4">
        <v>45</v>
      </c>
      <c r="K95" s="4">
        <v>50</v>
      </c>
      <c r="L95" s="4" t="str">
        <f t="shared" si="6"/>
        <v>3700</v>
      </c>
      <c r="M95" s="5" t="s">
        <v>165</v>
      </c>
    </row>
    <row r="96" spans="1:13" ht="102.75" customHeight="1">
      <c r="A96" s="53"/>
      <c r="B96" s="2" t="s">
        <v>181</v>
      </c>
      <c r="C96" s="2" t="s">
        <v>14</v>
      </c>
      <c r="D96" s="3">
        <v>92</v>
      </c>
      <c r="E96" s="4"/>
      <c r="F96" s="4"/>
      <c r="G96" s="4"/>
      <c r="H96" s="4"/>
      <c r="I96" s="3">
        <v>0</v>
      </c>
      <c r="J96" s="6"/>
      <c r="K96" s="6">
        <v>8.5</v>
      </c>
      <c r="L96" s="4" t="str">
        <f t="shared" si="6"/>
        <v>782</v>
      </c>
      <c r="M96" s="5" t="s">
        <v>165</v>
      </c>
    </row>
    <row r="97" spans="1:13" ht="102.75" customHeight="1">
      <c r="A97" s="53"/>
      <c r="B97" s="4" t="s">
        <v>182</v>
      </c>
      <c r="C97" s="2" t="s">
        <v>14</v>
      </c>
      <c r="D97" s="3">
        <v>46</v>
      </c>
      <c r="E97" s="4"/>
      <c r="F97" s="4"/>
      <c r="G97" s="4"/>
      <c r="H97" s="4"/>
      <c r="I97" s="3">
        <v>0</v>
      </c>
      <c r="J97" s="6"/>
      <c r="K97" s="6">
        <v>12</v>
      </c>
      <c r="L97" s="4" t="str">
        <f t="shared" si="6"/>
        <v>552</v>
      </c>
      <c r="M97" s="5" t="s">
        <v>165</v>
      </c>
    </row>
    <row r="98" spans="1:13" ht="102.75" customHeight="1">
      <c r="A98" s="53"/>
      <c r="B98" s="4" t="s">
        <v>183</v>
      </c>
      <c r="C98" s="2" t="s">
        <v>14</v>
      </c>
      <c r="D98" s="3">
        <v>13</v>
      </c>
      <c r="E98" s="4"/>
      <c r="F98" s="4"/>
      <c r="G98" s="4"/>
      <c r="H98" s="4"/>
      <c r="I98" s="3">
        <v>0</v>
      </c>
      <c r="J98" s="6"/>
      <c r="K98" s="6">
        <v>33</v>
      </c>
      <c r="L98" s="4" t="str">
        <f t="shared" si="6"/>
        <v>429</v>
      </c>
      <c r="M98" s="5" t="s">
        <v>165</v>
      </c>
    </row>
    <row r="99" spans="1:13" ht="102.75" customHeight="1">
      <c r="A99" s="53"/>
      <c r="B99" s="2" t="s">
        <v>184</v>
      </c>
      <c r="C99" s="2" t="s">
        <v>171</v>
      </c>
      <c r="D99" s="3">
        <v>1</v>
      </c>
      <c r="E99" s="4"/>
      <c r="F99" s="4"/>
      <c r="G99" s="4"/>
      <c r="H99" s="4" t="s">
        <v>308</v>
      </c>
      <c r="I99" s="3">
        <v>0</v>
      </c>
      <c r="J99" s="6"/>
      <c r="K99" s="6">
        <v>12.98</v>
      </c>
      <c r="L99" s="4" t="str">
        <f t="shared" si="6"/>
        <v>12.98</v>
      </c>
      <c r="M99" s="5" t="s">
        <v>165</v>
      </c>
    </row>
    <row r="100" spans="1:13" ht="102.75" customHeight="1">
      <c r="A100" s="53"/>
      <c r="B100" s="2" t="s">
        <v>185</v>
      </c>
      <c r="C100" s="2" t="s">
        <v>171</v>
      </c>
      <c r="D100" s="3">
        <v>1</v>
      </c>
      <c r="E100" s="4"/>
      <c r="F100" s="4"/>
      <c r="G100" s="4"/>
      <c r="H100" s="4" t="s">
        <v>308</v>
      </c>
      <c r="I100" s="3">
        <v>0</v>
      </c>
      <c r="J100" s="6"/>
      <c r="K100" s="6">
        <v>250</v>
      </c>
      <c r="L100" s="4" t="str">
        <f t="shared" si="6"/>
        <v>250</v>
      </c>
      <c r="M100" s="5" t="s">
        <v>165</v>
      </c>
    </row>
    <row r="101" spans="1:13" ht="102.75" customHeight="1">
      <c r="A101" s="53"/>
      <c r="B101" s="2" t="s">
        <v>186</v>
      </c>
      <c r="C101" s="2" t="s">
        <v>171</v>
      </c>
      <c r="D101" s="3">
        <v>1</v>
      </c>
      <c r="E101" s="4"/>
      <c r="F101" s="4"/>
      <c r="G101" s="4"/>
      <c r="H101" s="4"/>
      <c r="I101" s="3">
        <v>0</v>
      </c>
      <c r="J101" s="6"/>
      <c r="K101" s="6">
        <v>250</v>
      </c>
      <c r="L101" s="4" t="str">
        <f t="shared" si="6"/>
        <v>250</v>
      </c>
      <c r="M101" s="5" t="s">
        <v>165</v>
      </c>
    </row>
    <row r="102" spans="1:13" ht="102.75" customHeight="1">
      <c r="A102" s="53"/>
      <c r="B102" s="2" t="s">
        <v>187</v>
      </c>
      <c r="C102" s="2" t="s">
        <v>14</v>
      </c>
      <c r="D102" s="3">
        <v>307</v>
      </c>
      <c r="E102" s="2" t="s">
        <v>188</v>
      </c>
      <c r="F102" s="4"/>
      <c r="G102" s="4"/>
      <c r="H102" s="2" t="s">
        <v>21</v>
      </c>
      <c r="I102" s="16" t="s">
        <v>189</v>
      </c>
      <c r="J102" s="2">
        <v>2125</v>
      </c>
      <c r="K102" s="6">
        <v>295</v>
      </c>
      <c r="L102" s="4" t="str">
        <f t="shared" ref="L102:L125" si="7">K102*D102</f>
        <v>90565</v>
      </c>
      <c r="M102" s="5" t="s">
        <v>190</v>
      </c>
    </row>
    <row r="103" spans="1:13" ht="102.75" customHeight="1">
      <c r="A103" s="53"/>
      <c r="B103" s="2" t="s">
        <v>191</v>
      </c>
      <c r="C103" s="2" t="s">
        <v>14</v>
      </c>
      <c r="D103" s="3">
        <v>75</v>
      </c>
      <c r="E103" s="2" t="s">
        <v>192</v>
      </c>
      <c r="F103" s="4"/>
      <c r="G103" s="4"/>
      <c r="H103" s="4" t="s">
        <v>101</v>
      </c>
      <c r="I103" s="4"/>
      <c r="J103" s="4"/>
      <c r="K103" s="6">
        <v>65</v>
      </c>
      <c r="L103" s="4" t="str">
        <f t="shared" si="7"/>
        <v>4875</v>
      </c>
      <c r="M103" s="5" t="s">
        <v>190</v>
      </c>
    </row>
    <row r="104" spans="1:13" ht="102.75" customHeight="1">
      <c r="A104" s="53"/>
      <c r="B104" s="4" t="s">
        <v>193</v>
      </c>
      <c r="C104" s="2" t="s">
        <v>14</v>
      </c>
      <c r="D104" s="3">
        <v>40</v>
      </c>
      <c r="E104" s="2" t="s">
        <v>194</v>
      </c>
      <c r="F104" s="4"/>
      <c r="G104" s="4"/>
      <c r="H104" s="2" t="s">
        <v>21</v>
      </c>
      <c r="I104" s="4"/>
      <c r="J104" s="4"/>
      <c r="K104" s="6">
        <v>730</v>
      </c>
      <c r="L104" s="4" t="str">
        <f t="shared" si="7"/>
        <v>29200</v>
      </c>
      <c r="M104" s="5" t="s">
        <v>190</v>
      </c>
    </row>
    <row r="105" spans="1:13" ht="102.75" customHeight="1">
      <c r="A105" s="53"/>
      <c r="B105" s="4" t="s">
        <v>195</v>
      </c>
      <c r="C105" s="2" t="s">
        <v>14</v>
      </c>
      <c r="D105" s="3">
        <v>13</v>
      </c>
      <c r="E105" s="4"/>
      <c r="F105" s="4"/>
      <c r="G105" s="4"/>
      <c r="H105" s="4" t="s">
        <v>101</v>
      </c>
      <c r="I105" s="4"/>
      <c r="J105" s="4"/>
      <c r="K105" s="7">
        <v>1675</v>
      </c>
      <c r="L105" s="4" t="str">
        <f t="shared" si="7"/>
        <v>21775</v>
      </c>
      <c r="M105" s="5" t="s">
        <v>190</v>
      </c>
    </row>
    <row r="106" spans="1:13" ht="102.75" customHeight="1">
      <c r="A106" s="53"/>
      <c r="B106" s="4" t="s">
        <v>196</v>
      </c>
      <c r="C106" s="2" t="s">
        <v>14</v>
      </c>
      <c r="D106" s="3">
        <v>2</v>
      </c>
      <c r="E106" s="4"/>
      <c r="F106" s="4"/>
      <c r="G106" s="4"/>
      <c r="H106" s="4" t="s">
        <v>101</v>
      </c>
      <c r="I106" s="4"/>
      <c r="J106" s="4"/>
      <c r="K106" s="7"/>
      <c r="L106" s="4" t="str">
        <f t="shared" si="7"/>
        <v>0</v>
      </c>
      <c r="M106" s="5" t="s">
        <v>190</v>
      </c>
    </row>
    <row r="107" spans="1:13" ht="102.75" customHeight="1">
      <c r="A107" s="53"/>
      <c r="B107" s="4" t="s">
        <v>197</v>
      </c>
      <c r="C107" s="2" t="s">
        <v>14</v>
      </c>
      <c r="D107" s="3">
        <v>47</v>
      </c>
      <c r="E107" s="4"/>
      <c r="F107" s="4"/>
      <c r="G107" s="4" t="s">
        <v>198</v>
      </c>
      <c r="H107" s="4" t="s">
        <v>101</v>
      </c>
      <c r="I107" s="4"/>
      <c r="J107" s="4">
        <v>332</v>
      </c>
      <c r="K107" s="7"/>
      <c r="L107" s="4" t="str">
        <f t="shared" si="7"/>
        <v>0</v>
      </c>
      <c r="M107" s="5" t="s">
        <v>190</v>
      </c>
    </row>
    <row r="108" spans="1:13" ht="102.75" customHeight="1">
      <c r="A108" s="53"/>
      <c r="B108" s="2" t="s">
        <v>199</v>
      </c>
      <c r="C108" s="2" t="s">
        <v>14</v>
      </c>
      <c r="D108" s="3">
        <v>26</v>
      </c>
      <c r="E108" s="4"/>
      <c r="F108" s="4"/>
      <c r="G108" s="4"/>
      <c r="H108" s="2" t="s">
        <v>24</v>
      </c>
      <c r="I108" s="3">
        <v>0</v>
      </c>
      <c r="J108" s="6"/>
      <c r="K108" s="6">
        <v>1500</v>
      </c>
      <c r="L108" s="4" t="str">
        <f t="shared" si="7"/>
        <v>39000</v>
      </c>
      <c r="M108" s="5" t="s">
        <v>190</v>
      </c>
    </row>
    <row r="109" spans="1:13" ht="102.75" customHeight="1">
      <c r="A109" s="53"/>
      <c r="B109" s="2" t="s">
        <v>200</v>
      </c>
      <c r="C109" s="2" t="s">
        <v>14</v>
      </c>
      <c r="D109" s="3">
        <v>2</v>
      </c>
      <c r="E109" s="4"/>
      <c r="F109" s="4"/>
      <c r="G109" s="4"/>
      <c r="H109" s="2" t="s">
        <v>62</v>
      </c>
      <c r="I109" s="3">
        <v>0</v>
      </c>
      <c r="J109" s="6"/>
      <c r="K109" s="6">
        <v>150</v>
      </c>
      <c r="L109" s="4" t="str">
        <f t="shared" si="7"/>
        <v>300</v>
      </c>
      <c r="M109" s="5" t="s">
        <v>190</v>
      </c>
    </row>
    <row r="110" spans="1:13" ht="102.75" customHeight="1">
      <c r="A110" s="53"/>
      <c r="B110" s="2" t="s">
        <v>69</v>
      </c>
      <c r="C110" s="2" t="s">
        <v>14</v>
      </c>
      <c r="D110" s="3">
        <v>4</v>
      </c>
      <c r="E110" s="4"/>
      <c r="F110" s="4"/>
      <c r="G110" s="4"/>
      <c r="H110" s="2" t="s">
        <v>62</v>
      </c>
      <c r="I110" s="3">
        <v>0</v>
      </c>
      <c r="J110" s="6"/>
      <c r="K110" s="6">
        <v>1200</v>
      </c>
      <c r="L110" s="4" t="str">
        <f t="shared" si="7"/>
        <v>4800</v>
      </c>
      <c r="M110" s="5" t="s">
        <v>190</v>
      </c>
    </row>
    <row r="111" spans="1:13" ht="102.75" customHeight="1">
      <c r="A111" s="53"/>
      <c r="B111" s="2" t="s">
        <v>201</v>
      </c>
      <c r="C111" s="2" t="s">
        <v>14</v>
      </c>
      <c r="D111" s="3">
        <v>15</v>
      </c>
      <c r="E111" s="2" t="s">
        <v>15</v>
      </c>
      <c r="F111" s="4"/>
      <c r="G111" s="4"/>
      <c r="H111" s="2" t="s">
        <v>21</v>
      </c>
      <c r="I111" s="3">
        <v>575</v>
      </c>
      <c r="J111" s="6"/>
      <c r="K111" s="6">
        <v>525</v>
      </c>
      <c r="L111" s="4" t="str">
        <f t="shared" si="7"/>
        <v>7875</v>
      </c>
      <c r="M111" s="5" t="s">
        <v>190</v>
      </c>
    </row>
    <row r="112" spans="1:13" ht="102.75" customHeight="1">
      <c r="A112" s="53"/>
      <c r="B112" s="4" t="s">
        <v>202</v>
      </c>
      <c r="C112" s="2" t="s">
        <v>14</v>
      </c>
      <c r="D112" s="3">
        <v>7</v>
      </c>
      <c r="E112" s="4"/>
      <c r="F112" s="4"/>
      <c r="G112" s="4"/>
      <c r="H112" s="4" t="s">
        <v>308</v>
      </c>
      <c r="I112" s="3">
        <v>0</v>
      </c>
      <c r="J112" s="6"/>
      <c r="K112" s="6">
        <v>65</v>
      </c>
      <c r="L112" s="4" t="str">
        <f t="shared" si="7"/>
        <v>455</v>
      </c>
      <c r="M112" s="5" t="s">
        <v>190</v>
      </c>
    </row>
    <row r="113" spans="1:13" ht="102.75" customHeight="1">
      <c r="A113" s="53"/>
      <c r="B113" s="2" t="s">
        <v>203</v>
      </c>
      <c r="C113" s="2" t="s">
        <v>14</v>
      </c>
      <c r="D113" s="3">
        <v>2</v>
      </c>
      <c r="E113" s="4"/>
      <c r="F113" s="4"/>
      <c r="G113" s="4"/>
      <c r="H113" s="4" t="s">
        <v>308</v>
      </c>
      <c r="I113" s="3">
        <v>0</v>
      </c>
      <c r="J113" s="6"/>
      <c r="K113" s="6"/>
      <c r="L113" s="4" t="str">
        <f t="shared" si="7"/>
        <v>0</v>
      </c>
      <c r="M113" s="5" t="s">
        <v>190</v>
      </c>
    </row>
    <row r="114" spans="1:13" ht="102.75" customHeight="1">
      <c r="A114" s="53"/>
      <c r="B114" s="2" t="s">
        <v>204</v>
      </c>
      <c r="C114" s="2" t="s">
        <v>14</v>
      </c>
      <c r="D114" s="3">
        <v>5</v>
      </c>
      <c r="E114" s="4"/>
      <c r="F114" s="4"/>
      <c r="G114" s="4"/>
      <c r="H114" s="4" t="s">
        <v>308</v>
      </c>
      <c r="I114" s="3">
        <v>0</v>
      </c>
      <c r="J114" s="6"/>
      <c r="K114" s="6"/>
      <c r="L114" s="4" t="str">
        <f t="shared" si="7"/>
        <v>0</v>
      </c>
      <c r="M114" s="5" t="s">
        <v>190</v>
      </c>
    </row>
    <row r="115" spans="1:13" ht="102.75" customHeight="1">
      <c r="A115" s="53"/>
      <c r="B115" s="2" t="s">
        <v>205</v>
      </c>
      <c r="C115" s="2" t="s">
        <v>14</v>
      </c>
      <c r="D115" s="3">
        <v>5</v>
      </c>
      <c r="E115" s="4"/>
      <c r="F115" s="4"/>
      <c r="G115" s="4"/>
      <c r="H115" s="2" t="s">
        <v>27</v>
      </c>
      <c r="I115" s="3">
        <v>0</v>
      </c>
      <c r="J115" s="6"/>
      <c r="K115" s="6">
        <v>7560</v>
      </c>
      <c r="L115" s="4" t="str">
        <f t="shared" si="7"/>
        <v>37800</v>
      </c>
      <c r="M115" s="5" t="s">
        <v>190</v>
      </c>
    </row>
    <row r="116" spans="1:13" ht="102.75" customHeight="1">
      <c r="A116" s="53"/>
      <c r="B116" s="2" t="s">
        <v>309</v>
      </c>
      <c r="C116" s="2" t="s">
        <v>14</v>
      </c>
      <c r="D116" s="3">
        <v>5</v>
      </c>
      <c r="E116" s="2" t="s">
        <v>207</v>
      </c>
      <c r="F116" s="4"/>
      <c r="G116" s="4"/>
      <c r="H116" s="2" t="s">
        <v>27</v>
      </c>
      <c r="I116" s="3">
        <v>3546</v>
      </c>
      <c r="J116" s="6"/>
      <c r="K116" s="6">
        <v>850</v>
      </c>
      <c r="L116" s="4" t="str">
        <f t="shared" si="7"/>
        <v>4250</v>
      </c>
      <c r="M116" s="5" t="s">
        <v>190</v>
      </c>
    </row>
    <row r="117" spans="1:13" ht="102.75" customHeight="1">
      <c r="A117" s="53"/>
      <c r="B117" s="2" t="s">
        <v>208</v>
      </c>
      <c r="C117" s="2" t="s">
        <v>14</v>
      </c>
      <c r="D117" s="3">
        <v>14</v>
      </c>
      <c r="E117" s="4"/>
      <c r="F117" s="4"/>
      <c r="G117" s="4"/>
      <c r="H117" s="4" t="s">
        <v>101</v>
      </c>
      <c r="I117" s="4"/>
      <c r="J117" s="4">
        <v>80</v>
      </c>
      <c r="K117" s="4">
        <v>85</v>
      </c>
      <c r="L117" s="4" t="str">
        <f t="shared" si="7"/>
        <v>1190</v>
      </c>
      <c r="M117" s="26" t="s">
        <v>209</v>
      </c>
    </row>
    <row r="118" spans="1:13" ht="102.75" customHeight="1">
      <c r="A118" s="53"/>
      <c r="B118" s="2" t="s">
        <v>210</v>
      </c>
      <c r="C118" s="2" t="s">
        <v>14</v>
      </c>
      <c r="D118" s="3">
        <v>14</v>
      </c>
      <c r="E118" s="4"/>
      <c r="F118" s="4"/>
      <c r="G118" s="4"/>
      <c r="H118" s="4" t="s">
        <v>101</v>
      </c>
      <c r="I118" s="4"/>
      <c r="J118" s="4">
        <v>65</v>
      </c>
      <c r="K118" s="4">
        <v>68</v>
      </c>
      <c r="L118" s="4" t="str">
        <f t="shared" si="7"/>
        <v>952</v>
      </c>
      <c r="M118" s="26" t="s">
        <v>209</v>
      </c>
    </row>
    <row r="119" spans="1:13" ht="102.75" customHeight="1">
      <c r="A119" s="53"/>
      <c r="B119" s="4" t="s">
        <v>211</v>
      </c>
      <c r="C119" s="2" t="s">
        <v>14</v>
      </c>
      <c r="D119" s="3">
        <v>85</v>
      </c>
      <c r="E119" s="4"/>
      <c r="F119" s="4"/>
      <c r="G119" s="4"/>
      <c r="H119" s="4" t="s">
        <v>101</v>
      </c>
      <c r="I119" s="4"/>
      <c r="J119" s="4">
        <v>61</v>
      </c>
      <c r="K119" s="4">
        <v>65</v>
      </c>
      <c r="L119" s="4" t="str">
        <f t="shared" si="7"/>
        <v>5525</v>
      </c>
      <c r="M119" s="26" t="s">
        <v>209</v>
      </c>
    </row>
    <row r="120" spans="1:13" ht="102.75" customHeight="1">
      <c r="A120" s="53"/>
      <c r="B120" s="4" t="s">
        <v>212</v>
      </c>
      <c r="C120" s="2" t="s">
        <v>14</v>
      </c>
      <c r="D120" s="3">
        <v>27</v>
      </c>
      <c r="E120" s="4"/>
      <c r="F120" s="4"/>
      <c r="G120" s="4"/>
      <c r="H120" s="4"/>
      <c r="I120" s="4"/>
      <c r="J120" s="4">
        <v>70</v>
      </c>
      <c r="K120" s="4">
        <v>70</v>
      </c>
      <c r="L120" s="4" t="str">
        <f t="shared" si="7"/>
        <v>1890</v>
      </c>
      <c r="M120" s="26" t="s">
        <v>209</v>
      </c>
    </row>
    <row r="121" spans="1:13" ht="102.75" customHeight="1">
      <c r="A121" s="53"/>
      <c r="B121" s="4" t="s">
        <v>213</v>
      </c>
      <c r="C121" s="2" t="s">
        <v>14</v>
      </c>
      <c r="D121" s="3">
        <v>27</v>
      </c>
      <c r="E121" s="4"/>
      <c r="F121" s="4"/>
      <c r="G121" s="4"/>
      <c r="H121" s="4"/>
      <c r="I121" s="4"/>
      <c r="J121" s="4">
        <v>68</v>
      </c>
      <c r="K121" s="4">
        <v>70</v>
      </c>
      <c r="L121" s="4" t="str">
        <f t="shared" si="7"/>
        <v>1890</v>
      </c>
      <c r="M121" s="26" t="s">
        <v>209</v>
      </c>
    </row>
    <row r="122" spans="1:13" ht="102.75" customHeight="1">
      <c r="A122" s="53"/>
      <c r="B122" s="4" t="s">
        <v>214</v>
      </c>
      <c r="C122" s="2" t="s">
        <v>14</v>
      </c>
      <c r="D122" s="3">
        <v>42</v>
      </c>
      <c r="E122" s="4"/>
      <c r="F122" s="4"/>
      <c r="G122" s="4"/>
      <c r="H122" s="4"/>
      <c r="I122" s="2" t="s">
        <v>215</v>
      </c>
      <c r="J122" s="2">
        <v>10.5</v>
      </c>
      <c r="K122" s="4">
        <v>20</v>
      </c>
      <c r="L122" s="4" t="str">
        <f t="shared" si="7"/>
        <v>840</v>
      </c>
      <c r="M122" s="26" t="s">
        <v>209</v>
      </c>
    </row>
    <row r="123" spans="1:13" ht="102.75" customHeight="1">
      <c r="A123" s="53"/>
      <c r="B123" s="2" t="s">
        <v>216</v>
      </c>
      <c r="C123" s="2" t="s">
        <v>14</v>
      </c>
      <c r="D123" s="3">
        <v>17</v>
      </c>
      <c r="E123" s="4"/>
      <c r="F123" s="4"/>
      <c r="G123" s="4"/>
      <c r="H123" s="4" t="s">
        <v>308</v>
      </c>
      <c r="I123" s="4"/>
      <c r="J123" s="4">
        <v>270</v>
      </c>
      <c r="K123" s="4">
        <v>270</v>
      </c>
      <c r="L123" s="4" t="str">
        <f t="shared" si="7"/>
        <v>4590</v>
      </c>
      <c r="M123" s="26" t="s">
        <v>209</v>
      </c>
    </row>
    <row r="124" spans="1:13" ht="102.75" customHeight="1">
      <c r="A124" s="53"/>
      <c r="B124" s="2" t="s">
        <v>217</v>
      </c>
      <c r="C124" s="2" t="s">
        <v>14</v>
      </c>
      <c r="D124" s="3">
        <v>10</v>
      </c>
      <c r="E124" s="4"/>
      <c r="F124" s="4"/>
      <c r="G124" s="4"/>
      <c r="H124" s="4"/>
      <c r="I124" s="4"/>
      <c r="J124" s="4">
        <v>2700</v>
      </c>
      <c r="K124" s="4">
        <v>60</v>
      </c>
      <c r="L124" s="4" t="str">
        <f t="shared" si="7"/>
        <v>600</v>
      </c>
      <c r="M124" s="26" t="s">
        <v>209</v>
      </c>
    </row>
    <row r="125" spans="1:13" ht="102.75" customHeight="1">
      <c r="A125" s="53"/>
      <c r="B125" s="2" t="s">
        <v>218</v>
      </c>
      <c r="C125" s="2" t="s">
        <v>219</v>
      </c>
      <c r="D125" s="3">
        <v>10</v>
      </c>
      <c r="E125" s="4"/>
      <c r="F125" s="4"/>
      <c r="G125" s="4"/>
      <c r="H125" s="4"/>
      <c r="I125" s="4"/>
      <c r="J125" s="4">
        <v>465</v>
      </c>
      <c r="K125" s="4">
        <v>470</v>
      </c>
      <c r="L125" s="4" t="str">
        <f t="shared" si="7"/>
        <v>4700</v>
      </c>
      <c r="M125" s="26" t="s">
        <v>209</v>
      </c>
    </row>
    <row r="126" spans="1:13" ht="102.75" customHeight="1">
      <c r="A126" s="53"/>
      <c r="B126" s="2" t="s">
        <v>220</v>
      </c>
      <c r="C126" s="2" t="s">
        <v>14</v>
      </c>
      <c r="D126" s="3">
        <v>3</v>
      </c>
      <c r="E126" s="4"/>
      <c r="F126" s="4"/>
      <c r="G126" s="4"/>
      <c r="H126" s="4"/>
      <c r="I126" s="4"/>
      <c r="J126" s="4">
        <v>85</v>
      </c>
      <c r="K126" s="4">
        <v>90</v>
      </c>
      <c r="L126" s="4" t="str">
        <f t="shared" ref="L126:L143" si="8">D126*K126</f>
        <v>270</v>
      </c>
      <c r="M126" s="26" t="s">
        <v>209</v>
      </c>
    </row>
    <row r="127" spans="1:13" ht="102.75" customHeight="1">
      <c r="A127" s="53"/>
      <c r="B127" s="2" t="s">
        <v>221</v>
      </c>
      <c r="C127" s="2" t="s">
        <v>14</v>
      </c>
      <c r="D127" s="3">
        <v>171</v>
      </c>
      <c r="E127" s="4"/>
      <c r="F127" s="4"/>
      <c r="G127" s="4"/>
      <c r="H127" s="4" t="s">
        <v>308</v>
      </c>
      <c r="I127" s="4"/>
      <c r="J127" s="4"/>
      <c r="K127" s="4">
        <v>38</v>
      </c>
      <c r="L127" s="4" t="str">
        <f t="shared" si="8"/>
        <v>6498</v>
      </c>
      <c r="M127" s="26" t="s">
        <v>209</v>
      </c>
    </row>
    <row r="128" spans="1:13" ht="102.75" customHeight="1">
      <c r="A128" s="53"/>
      <c r="B128" s="2" t="s">
        <v>222</v>
      </c>
      <c r="C128" s="2" t="s">
        <v>14</v>
      </c>
      <c r="D128" s="3">
        <v>1181</v>
      </c>
      <c r="E128" s="4"/>
      <c r="F128" s="4"/>
      <c r="G128" s="4"/>
      <c r="H128" s="4" t="s">
        <v>308</v>
      </c>
      <c r="I128" s="3">
        <v>0</v>
      </c>
      <c r="J128" s="6"/>
      <c r="K128" s="6">
        <v>40</v>
      </c>
      <c r="L128" s="4" t="str">
        <f t="shared" si="8"/>
        <v>47240</v>
      </c>
      <c r="M128" s="26" t="s">
        <v>209</v>
      </c>
    </row>
    <row r="129" spans="1:13" ht="102.75" customHeight="1">
      <c r="A129" s="53"/>
      <c r="B129" s="4" t="s">
        <v>223</v>
      </c>
      <c r="C129" s="2" t="s">
        <v>14</v>
      </c>
      <c r="D129" s="3">
        <v>1283</v>
      </c>
      <c r="E129" s="4"/>
      <c r="F129" s="4"/>
      <c r="G129" s="4"/>
      <c r="H129" s="4" t="s">
        <v>308</v>
      </c>
      <c r="I129" s="3">
        <v>0</v>
      </c>
      <c r="J129" s="6"/>
      <c r="K129" s="6">
        <v>75</v>
      </c>
      <c r="L129" s="4" t="str">
        <f t="shared" si="8"/>
        <v>96225</v>
      </c>
      <c r="M129" s="26" t="s">
        <v>209</v>
      </c>
    </row>
    <row r="130" spans="1:13" ht="102.75" customHeight="1">
      <c r="A130" s="53"/>
      <c r="B130" s="2" t="s">
        <v>224</v>
      </c>
      <c r="C130" s="2" t="s">
        <v>14</v>
      </c>
      <c r="D130" s="3">
        <v>56</v>
      </c>
      <c r="E130" s="4"/>
      <c r="F130" s="4"/>
      <c r="G130" s="4"/>
      <c r="H130" s="4"/>
      <c r="I130" s="3">
        <v>0</v>
      </c>
      <c r="J130" s="6"/>
      <c r="K130" s="6">
        <v>165</v>
      </c>
      <c r="L130" s="4" t="str">
        <f t="shared" si="8"/>
        <v>9240</v>
      </c>
      <c r="M130" s="26" t="s">
        <v>209</v>
      </c>
    </row>
    <row r="131" spans="1:13" ht="102.75" customHeight="1">
      <c r="A131" s="53"/>
      <c r="B131" s="2" t="s">
        <v>225</v>
      </c>
      <c r="C131" s="2" t="s">
        <v>14</v>
      </c>
      <c r="D131" s="3">
        <v>4</v>
      </c>
      <c r="E131" s="4"/>
      <c r="F131" s="4"/>
      <c r="G131" s="4"/>
      <c r="H131" s="4"/>
      <c r="I131" s="3">
        <v>0</v>
      </c>
      <c r="J131" s="6"/>
      <c r="K131" s="6">
        <v>150</v>
      </c>
      <c r="L131" s="4" t="str">
        <f t="shared" si="8"/>
        <v>600</v>
      </c>
      <c r="M131" s="26" t="s">
        <v>209</v>
      </c>
    </row>
    <row r="132" spans="1:13" ht="102.75" customHeight="1">
      <c r="A132" s="53"/>
      <c r="B132" s="2" t="s">
        <v>226</v>
      </c>
      <c r="C132" s="2" t="s">
        <v>14</v>
      </c>
      <c r="D132" s="3">
        <v>5</v>
      </c>
      <c r="E132" s="4"/>
      <c r="F132" s="4"/>
      <c r="G132" s="4"/>
      <c r="H132" s="2" t="s">
        <v>27</v>
      </c>
      <c r="I132" s="3">
        <v>3616</v>
      </c>
      <c r="J132" s="6"/>
      <c r="K132" s="6">
        <v>1000</v>
      </c>
      <c r="L132" s="4" t="str">
        <f t="shared" si="8"/>
        <v>5000</v>
      </c>
      <c r="M132" s="26" t="s">
        <v>209</v>
      </c>
    </row>
    <row r="133" spans="1:13" ht="102.75" customHeight="1">
      <c r="A133" s="53"/>
      <c r="B133" s="2" t="s">
        <v>227</v>
      </c>
      <c r="C133" s="2" t="s">
        <v>14</v>
      </c>
      <c r="D133" s="3">
        <v>68</v>
      </c>
      <c r="E133" s="2" t="s">
        <v>31</v>
      </c>
      <c r="F133" s="4"/>
      <c r="G133" s="4"/>
      <c r="H133" s="2" t="s">
        <v>27</v>
      </c>
      <c r="I133" s="3">
        <v>100</v>
      </c>
      <c r="J133" s="6"/>
      <c r="K133" s="6">
        <v>90</v>
      </c>
      <c r="L133" s="4" t="str">
        <f t="shared" si="8"/>
        <v>6120</v>
      </c>
      <c r="M133" s="26" t="s">
        <v>209</v>
      </c>
    </row>
    <row r="134" spans="1:13" ht="102.75" customHeight="1">
      <c r="A134" s="53"/>
      <c r="B134" s="2" t="s">
        <v>228</v>
      </c>
      <c r="C134" s="2" t="s">
        <v>14</v>
      </c>
      <c r="D134" s="3">
        <v>2</v>
      </c>
      <c r="E134" s="4"/>
      <c r="F134" s="4"/>
      <c r="G134" s="4"/>
      <c r="H134" s="2" t="s">
        <v>310</v>
      </c>
      <c r="I134" s="3">
        <v>0</v>
      </c>
      <c r="J134" s="6"/>
      <c r="K134" s="6">
        <v>169</v>
      </c>
      <c r="L134" s="4" t="str">
        <f t="shared" si="8"/>
        <v>338</v>
      </c>
      <c r="M134" s="26" t="s">
        <v>209</v>
      </c>
    </row>
    <row r="135" spans="1:13" ht="102.75" customHeight="1">
      <c r="A135" s="53"/>
      <c r="B135" s="2" t="s">
        <v>230</v>
      </c>
      <c r="C135" s="2" t="s">
        <v>14</v>
      </c>
      <c r="D135" s="3">
        <v>10</v>
      </c>
      <c r="E135" s="4"/>
      <c r="F135" s="4"/>
      <c r="G135" s="4"/>
      <c r="H135" s="2" t="s">
        <v>27</v>
      </c>
      <c r="I135" s="3">
        <v>0</v>
      </c>
      <c r="J135" s="6"/>
      <c r="K135" s="6">
        <v>900</v>
      </c>
      <c r="L135" s="4" t="str">
        <f t="shared" si="8"/>
        <v>9000</v>
      </c>
      <c r="M135" s="26" t="s">
        <v>209</v>
      </c>
    </row>
    <row r="136" spans="1:13" ht="102.75" customHeight="1">
      <c r="A136" s="53"/>
      <c r="B136" s="2" t="s">
        <v>231</v>
      </c>
      <c r="C136" s="2" t="s">
        <v>14</v>
      </c>
      <c r="D136" s="3">
        <v>5</v>
      </c>
      <c r="E136" s="4"/>
      <c r="F136" s="4"/>
      <c r="G136" s="4"/>
      <c r="H136" s="2" t="s">
        <v>27</v>
      </c>
      <c r="I136" s="3">
        <v>0</v>
      </c>
      <c r="J136" s="6"/>
      <c r="K136" s="6">
        <v>40</v>
      </c>
      <c r="L136" s="4" t="str">
        <f t="shared" si="8"/>
        <v>200</v>
      </c>
      <c r="M136" s="26" t="s">
        <v>209</v>
      </c>
    </row>
    <row r="137" spans="1:13" ht="102.75" customHeight="1">
      <c r="A137" s="53"/>
      <c r="B137" s="2" t="s">
        <v>232</v>
      </c>
      <c r="C137" s="2" t="s">
        <v>14</v>
      </c>
      <c r="D137" s="3">
        <v>101</v>
      </c>
      <c r="E137" s="4"/>
      <c r="F137" s="4"/>
      <c r="G137" s="4"/>
      <c r="H137" s="2" t="s">
        <v>27</v>
      </c>
      <c r="I137" s="3">
        <v>0</v>
      </c>
      <c r="J137" s="6"/>
      <c r="K137" s="6">
        <v>375</v>
      </c>
      <c r="L137" s="4" t="str">
        <f t="shared" si="8"/>
        <v>37875</v>
      </c>
      <c r="M137" s="26" t="s">
        <v>209</v>
      </c>
    </row>
    <row r="138" spans="1:13" ht="102.75" customHeight="1">
      <c r="A138" s="53"/>
      <c r="B138" s="2" t="s">
        <v>233</v>
      </c>
      <c r="C138" s="2" t="s">
        <v>171</v>
      </c>
      <c r="D138" s="3">
        <v>41</v>
      </c>
      <c r="E138" s="2" t="s">
        <v>234</v>
      </c>
      <c r="F138" s="4"/>
      <c r="G138" s="4"/>
      <c r="H138" s="2" t="s">
        <v>27</v>
      </c>
      <c r="I138" s="3">
        <v>375</v>
      </c>
      <c r="J138" s="6"/>
      <c r="K138" s="6">
        <v>458</v>
      </c>
      <c r="L138" s="4" t="str">
        <f t="shared" si="8"/>
        <v>18778</v>
      </c>
      <c r="M138" s="26" t="s">
        <v>209</v>
      </c>
    </row>
    <row r="139" spans="1:13" ht="102.75" customHeight="1">
      <c r="A139" s="53"/>
      <c r="B139" s="2" t="s">
        <v>235</v>
      </c>
      <c r="C139" s="2" t="s">
        <v>14</v>
      </c>
      <c r="D139" s="3">
        <v>56</v>
      </c>
      <c r="E139" s="2" t="s">
        <v>234</v>
      </c>
      <c r="F139" s="4"/>
      <c r="G139" s="4"/>
      <c r="H139" s="2" t="s">
        <v>27</v>
      </c>
      <c r="I139" s="3">
        <v>300</v>
      </c>
      <c r="J139" s="6"/>
      <c r="K139" s="6">
        <v>412</v>
      </c>
      <c r="L139" s="4" t="str">
        <f t="shared" si="8"/>
        <v>23072</v>
      </c>
      <c r="M139" s="26" t="s">
        <v>209</v>
      </c>
    </row>
    <row r="140" spans="1:13" ht="102.75" customHeight="1">
      <c r="A140" s="53"/>
      <c r="B140" s="2" t="s">
        <v>236</v>
      </c>
      <c r="C140" s="2" t="s">
        <v>14</v>
      </c>
      <c r="D140" s="3">
        <v>65</v>
      </c>
      <c r="E140" s="2" t="s">
        <v>237</v>
      </c>
      <c r="F140" s="4"/>
      <c r="G140" s="4"/>
      <c r="H140" s="2" t="s">
        <v>21</v>
      </c>
      <c r="I140" s="3">
        <v>495</v>
      </c>
      <c r="J140" s="6"/>
      <c r="K140" s="6">
        <v>510</v>
      </c>
      <c r="L140" s="4" t="str">
        <f t="shared" si="8"/>
        <v>33150</v>
      </c>
      <c r="M140" s="26" t="s">
        <v>209</v>
      </c>
    </row>
    <row r="141" spans="1:13" ht="102.75" customHeight="1">
      <c r="A141" s="53"/>
      <c r="B141" s="4" t="s">
        <v>311</v>
      </c>
      <c r="C141" s="2" t="s">
        <v>14</v>
      </c>
      <c r="D141" s="3">
        <v>27</v>
      </c>
      <c r="E141" s="4"/>
      <c r="F141" s="4"/>
      <c r="G141" s="4"/>
      <c r="H141" s="4" t="s">
        <v>101</v>
      </c>
      <c r="I141" s="3">
        <v>0</v>
      </c>
      <c r="J141" s="6"/>
      <c r="K141" s="6">
        <v>800</v>
      </c>
      <c r="L141" s="4" t="str">
        <f t="shared" si="8"/>
        <v>21600</v>
      </c>
      <c r="M141" s="26" t="s">
        <v>209</v>
      </c>
    </row>
    <row r="142" spans="1:13" ht="102.75" customHeight="1">
      <c r="A142" s="53"/>
      <c r="B142" s="2" t="s">
        <v>239</v>
      </c>
      <c r="C142" s="2" t="s">
        <v>14</v>
      </c>
      <c r="D142" s="3">
        <v>1</v>
      </c>
      <c r="E142" s="4"/>
      <c r="F142" s="4"/>
      <c r="G142" s="4"/>
      <c r="H142" s="2" t="s">
        <v>27</v>
      </c>
      <c r="I142" s="3">
        <v>0</v>
      </c>
      <c r="J142" s="6"/>
      <c r="K142" s="6">
        <v>1200</v>
      </c>
      <c r="L142" s="4" t="str">
        <f t="shared" si="8"/>
        <v>1200</v>
      </c>
      <c r="M142" s="26" t="s">
        <v>209</v>
      </c>
    </row>
    <row r="143" spans="1:13" ht="102.75" customHeight="1">
      <c r="A143" s="53"/>
      <c r="B143" s="2" t="s">
        <v>240</v>
      </c>
      <c r="C143" s="2" t="s">
        <v>14</v>
      </c>
      <c r="D143" s="3">
        <v>1</v>
      </c>
      <c r="E143" s="4"/>
      <c r="F143" s="4"/>
      <c r="G143" s="4"/>
      <c r="H143" s="2" t="s">
        <v>27</v>
      </c>
      <c r="I143" s="3">
        <v>0</v>
      </c>
      <c r="J143" s="6"/>
      <c r="K143" s="6">
        <v>2000</v>
      </c>
      <c r="L143" s="4" t="str">
        <f t="shared" si="8"/>
        <v>2000</v>
      </c>
      <c r="M143" s="26" t="s">
        <v>209</v>
      </c>
    </row>
    <row r="144" spans="1:13" ht="102.75" customHeight="1">
      <c r="A144" s="27"/>
      <c r="B144" s="2" t="s">
        <v>312</v>
      </c>
      <c r="C144" s="2" t="s">
        <v>14</v>
      </c>
      <c r="D144" s="3">
        <v>62</v>
      </c>
      <c r="E144" s="3" t="s">
        <v>14</v>
      </c>
      <c r="F144" s="4"/>
      <c r="G144" s="4" t="s">
        <v>293</v>
      </c>
      <c r="H144" s="4"/>
      <c r="I144" s="3"/>
      <c r="J144" s="6"/>
      <c r="K144" s="6">
        <v>1240</v>
      </c>
      <c r="L144" s="4" t="str">
        <f t="shared" ref="L144:L182" si="9">K144*D144</f>
        <v>76880</v>
      </c>
      <c r="M144" s="26" t="s">
        <v>209</v>
      </c>
    </row>
    <row r="145" spans="1:13" ht="102.75" customHeight="1">
      <c r="A145" s="53"/>
      <c r="B145" s="2" t="s">
        <v>241</v>
      </c>
      <c r="C145" s="2" t="s">
        <v>14</v>
      </c>
      <c r="D145" s="3">
        <v>84</v>
      </c>
      <c r="E145" s="2" t="s">
        <v>15</v>
      </c>
      <c r="F145" s="4"/>
      <c r="G145" s="2" t="s">
        <v>242</v>
      </c>
      <c r="H145" s="2" t="s">
        <v>21</v>
      </c>
      <c r="I145" s="3">
        <v>550</v>
      </c>
      <c r="J145" s="3">
        <v>378</v>
      </c>
      <c r="K145" s="4">
        <v>380</v>
      </c>
      <c r="L145" s="4" t="str">
        <f t="shared" si="9"/>
        <v>31920</v>
      </c>
      <c r="M145" s="5" t="s">
        <v>243</v>
      </c>
    </row>
    <row r="146" spans="1:13" ht="102.75" customHeight="1">
      <c r="A146" s="53"/>
      <c r="B146" s="2" t="s">
        <v>244</v>
      </c>
      <c r="C146" s="2" t="s">
        <v>14</v>
      </c>
      <c r="D146" s="3">
        <v>4</v>
      </c>
      <c r="E146" s="2" t="s">
        <v>15</v>
      </c>
      <c r="F146" s="4"/>
      <c r="G146" s="2" t="s">
        <v>245</v>
      </c>
      <c r="H146" s="2" t="s">
        <v>21</v>
      </c>
      <c r="I146" s="2" t="s">
        <v>246</v>
      </c>
      <c r="J146" s="2">
        <v>600</v>
      </c>
      <c r="K146" s="4">
        <v>1940</v>
      </c>
      <c r="L146" s="4" t="str">
        <f t="shared" si="9"/>
        <v>7760</v>
      </c>
      <c r="M146" s="5" t="s">
        <v>243</v>
      </c>
    </row>
    <row r="147" spans="1:13" ht="102.75" customHeight="1">
      <c r="A147" s="53"/>
      <c r="B147" s="2" t="s">
        <v>247</v>
      </c>
      <c r="C147" s="2" t="s">
        <v>14</v>
      </c>
      <c r="D147" s="3">
        <v>7</v>
      </c>
      <c r="E147" s="2" t="s">
        <v>15</v>
      </c>
      <c r="F147" s="4"/>
      <c r="G147" s="4"/>
      <c r="H147" s="2" t="s">
        <v>21</v>
      </c>
      <c r="I147" s="3">
        <v>800</v>
      </c>
      <c r="J147" s="3">
        <v>455</v>
      </c>
      <c r="K147" s="4">
        <v>495</v>
      </c>
      <c r="L147" s="4" t="str">
        <f t="shared" si="9"/>
        <v>3465</v>
      </c>
      <c r="M147" s="5" t="s">
        <v>243</v>
      </c>
    </row>
    <row r="148" spans="1:13" ht="102.75" customHeight="1">
      <c r="A148" s="53"/>
      <c r="B148" s="2" t="s">
        <v>248</v>
      </c>
      <c r="C148" s="2" t="s">
        <v>14</v>
      </c>
      <c r="D148" s="3">
        <v>5</v>
      </c>
      <c r="E148" s="2" t="s">
        <v>15</v>
      </c>
      <c r="F148" s="4"/>
      <c r="G148" s="4"/>
      <c r="H148" s="2" t="s">
        <v>21</v>
      </c>
      <c r="I148" s="3">
        <v>775</v>
      </c>
      <c r="J148" s="3">
        <v>750</v>
      </c>
      <c r="K148" s="4">
        <v>750</v>
      </c>
      <c r="L148" s="4" t="str">
        <f t="shared" si="9"/>
        <v>3750</v>
      </c>
      <c r="M148" s="5" t="s">
        <v>243</v>
      </c>
    </row>
    <row r="149" spans="1:13" ht="102.75" customHeight="1">
      <c r="A149" s="53"/>
      <c r="B149" s="4" t="s">
        <v>249</v>
      </c>
      <c r="C149" s="2" t="s">
        <v>14</v>
      </c>
      <c r="D149" s="3">
        <v>59</v>
      </c>
      <c r="E149" s="4"/>
      <c r="F149" s="4"/>
      <c r="G149" s="4"/>
      <c r="H149" s="4" t="s">
        <v>101</v>
      </c>
      <c r="I149" s="4"/>
      <c r="J149" s="3">
        <v>40</v>
      </c>
      <c r="K149" s="4">
        <v>40</v>
      </c>
      <c r="L149" s="4" t="str">
        <f t="shared" si="9"/>
        <v>2360</v>
      </c>
      <c r="M149" s="5" t="s">
        <v>243</v>
      </c>
    </row>
    <row r="150" spans="1:13" ht="102.75" customHeight="1">
      <c r="A150" s="53"/>
      <c r="B150" s="2" t="s">
        <v>250</v>
      </c>
      <c r="C150" s="2" t="s">
        <v>14</v>
      </c>
      <c r="D150" s="3">
        <v>18</v>
      </c>
      <c r="E150" s="2" t="s">
        <v>15</v>
      </c>
      <c r="F150" s="4"/>
      <c r="G150" s="4"/>
      <c r="H150" s="2" t="s">
        <v>21</v>
      </c>
      <c r="I150" s="2" t="s">
        <v>251</v>
      </c>
      <c r="J150" s="2">
        <v>990</v>
      </c>
      <c r="K150" s="4">
        <v>1170</v>
      </c>
      <c r="L150" s="4" t="str">
        <f t="shared" si="9"/>
        <v>21060</v>
      </c>
      <c r="M150" s="5" t="s">
        <v>243</v>
      </c>
    </row>
    <row r="151" spans="1:13" ht="102.75" customHeight="1">
      <c r="A151" s="53"/>
      <c r="B151" s="2" t="s">
        <v>252</v>
      </c>
      <c r="C151" s="2" t="s">
        <v>14</v>
      </c>
      <c r="D151" s="3">
        <v>2</v>
      </c>
      <c r="E151" s="2" t="s">
        <v>253</v>
      </c>
      <c r="F151" s="4"/>
      <c r="G151" s="4"/>
      <c r="H151" s="2" t="s">
        <v>254</v>
      </c>
      <c r="I151" s="2"/>
      <c r="J151" s="2">
        <v>550</v>
      </c>
      <c r="K151" s="4">
        <v>650</v>
      </c>
      <c r="L151" s="4" t="str">
        <f t="shared" si="9"/>
        <v>1300</v>
      </c>
      <c r="M151" s="5" t="s">
        <v>243</v>
      </c>
    </row>
    <row r="152" spans="1:13" ht="102.75" customHeight="1">
      <c r="A152" s="53"/>
      <c r="B152" s="4" t="s">
        <v>255</v>
      </c>
      <c r="C152" s="2" t="s">
        <v>14</v>
      </c>
      <c r="D152" s="3">
        <v>4</v>
      </c>
      <c r="E152" s="2" t="s">
        <v>15</v>
      </c>
      <c r="F152" s="4"/>
      <c r="G152" s="4"/>
      <c r="H152" s="2" t="s">
        <v>21</v>
      </c>
      <c r="I152" s="3">
        <v>9750</v>
      </c>
      <c r="J152" s="3">
        <v>2250</v>
      </c>
      <c r="K152" s="4">
        <v>5500</v>
      </c>
      <c r="L152" s="4" t="str">
        <f t="shared" si="9"/>
        <v>22000</v>
      </c>
      <c r="M152" s="5" t="s">
        <v>243</v>
      </c>
    </row>
    <row r="153" spans="1:13" ht="102.75" customHeight="1">
      <c r="A153" s="53"/>
      <c r="B153" s="2" t="s">
        <v>256</v>
      </c>
      <c r="C153" s="2" t="s">
        <v>14</v>
      </c>
      <c r="D153" s="3">
        <v>2</v>
      </c>
      <c r="E153" s="2" t="s">
        <v>15</v>
      </c>
      <c r="F153" s="4"/>
      <c r="G153" s="4"/>
      <c r="H153" s="4" t="s">
        <v>101</v>
      </c>
      <c r="I153" s="3">
        <v>3250</v>
      </c>
      <c r="J153" s="3">
        <v>1920</v>
      </c>
      <c r="K153" s="4">
        <v>2100</v>
      </c>
      <c r="L153" s="4" t="str">
        <f t="shared" si="9"/>
        <v>4200</v>
      </c>
      <c r="M153" s="5" t="s">
        <v>243</v>
      </c>
    </row>
    <row r="154" spans="1:13" ht="102.75" customHeight="1">
      <c r="A154" s="53"/>
      <c r="B154" s="2" t="s">
        <v>257</v>
      </c>
      <c r="C154" s="2" t="s">
        <v>14</v>
      </c>
      <c r="D154" s="3">
        <v>6</v>
      </c>
      <c r="E154" s="2" t="s">
        <v>15</v>
      </c>
      <c r="F154" s="4"/>
      <c r="G154" s="4"/>
      <c r="H154" s="2" t="s">
        <v>21</v>
      </c>
      <c r="I154" s="3">
        <v>1850</v>
      </c>
      <c r="J154" s="3">
        <v>1130</v>
      </c>
      <c r="K154" s="4">
        <v>1250</v>
      </c>
      <c r="L154" s="4" t="str">
        <f t="shared" si="9"/>
        <v>7500</v>
      </c>
      <c r="M154" s="5" t="s">
        <v>243</v>
      </c>
    </row>
    <row r="155" spans="1:13" ht="102.75" customHeight="1">
      <c r="A155" s="53"/>
      <c r="B155" s="2" t="s">
        <v>258</v>
      </c>
      <c r="C155" s="2" t="s">
        <v>14</v>
      </c>
      <c r="D155" s="3">
        <v>111</v>
      </c>
      <c r="E155" s="4"/>
      <c r="F155" s="4"/>
      <c r="G155" s="4"/>
      <c r="H155" s="2" t="s">
        <v>21</v>
      </c>
      <c r="I155" s="4"/>
      <c r="J155" s="3">
        <v>325</v>
      </c>
      <c r="K155" s="4">
        <v>350</v>
      </c>
      <c r="L155" s="4" t="str">
        <f t="shared" si="9"/>
        <v>38850</v>
      </c>
      <c r="M155" s="5" t="s">
        <v>243</v>
      </c>
    </row>
    <row r="156" spans="1:13" ht="102.75" customHeight="1">
      <c r="A156" s="53"/>
      <c r="B156" s="2" t="s">
        <v>259</v>
      </c>
      <c r="C156" s="2" t="s">
        <v>14</v>
      </c>
      <c r="D156" s="3">
        <v>1</v>
      </c>
      <c r="E156" s="2" t="s">
        <v>15</v>
      </c>
      <c r="F156" s="4"/>
      <c r="G156" s="4"/>
      <c r="H156" s="4" t="s">
        <v>101</v>
      </c>
      <c r="I156" s="4"/>
      <c r="J156" s="4" t="s">
        <v>260</v>
      </c>
      <c r="K156" s="4">
        <v>4800</v>
      </c>
      <c r="L156" s="4" t="str">
        <f t="shared" si="9"/>
        <v>4800</v>
      </c>
      <c r="M156" s="5" t="s">
        <v>243</v>
      </c>
    </row>
    <row r="157" spans="1:13" ht="102.75" customHeight="1">
      <c r="A157" s="53"/>
      <c r="B157" s="2" t="s">
        <v>261</v>
      </c>
      <c r="C157" s="2" t="s">
        <v>14</v>
      </c>
      <c r="D157" s="3">
        <v>4</v>
      </c>
      <c r="E157" s="2" t="s">
        <v>15</v>
      </c>
      <c r="F157" s="4"/>
      <c r="G157" s="4" t="s">
        <v>262</v>
      </c>
      <c r="H157" s="2" t="s">
        <v>21</v>
      </c>
      <c r="I157" s="2" t="s">
        <v>263</v>
      </c>
      <c r="J157" s="2">
        <v>2210</v>
      </c>
      <c r="K157" s="4">
        <v>2250</v>
      </c>
      <c r="L157" s="4" t="str">
        <f t="shared" si="9"/>
        <v>9000</v>
      </c>
      <c r="M157" s="5" t="s">
        <v>243</v>
      </c>
    </row>
    <row r="158" spans="1:13" ht="102.75" customHeight="1">
      <c r="A158" s="53"/>
      <c r="B158" s="2" t="s">
        <v>264</v>
      </c>
      <c r="C158" s="2" t="s">
        <v>14</v>
      </c>
      <c r="D158" s="3">
        <v>13</v>
      </c>
      <c r="E158" s="2" t="s">
        <v>15</v>
      </c>
      <c r="F158" s="4"/>
      <c r="G158" s="4"/>
      <c r="H158" s="2" t="s">
        <v>21</v>
      </c>
      <c r="I158" s="3">
        <v>550</v>
      </c>
      <c r="J158" s="6"/>
      <c r="K158" s="6">
        <v>495</v>
      </c>
      <c r="L158" s="4" t="str">
        <f t="shared" si="9"/>
        <v>6435</v>
      </c>
      <c r="M158" s="5" t="s">
        <v>243</v>
      </c>
    </row>
    <row r="159" spans="1:13" ht="102.75" customHeight="1">
      <c r="A159" s="53"/>
      <c r="B159" s="2" t="s">
        <v>265</v>
      </c>
      <c r="C159" s="2" t="s">
        <v>14</v>
      </c>
      <c r="D159" s="3">
        <v>3</v>
      </c>
      <c r="E159" s="2" t="s">
        <v>15</v>
      </c>
      <c r="F159" s="4"/>
      <c r="G159" s="4"/>
      <c r="H159" s="2" t="s">
        <v>21</v>
      </c>
      <c r="I159" s="3">
        <v>450</v>
      </c>
      <c r="J159" s="6"/>
      <c r="K159" s="6">
        <v>630</v>
      </c>
      <c r="L159" s="4" t="str">
        <f t="shared" si="9"/>
        <v>1890</v>
      </c>
      <c r="M159" s="5" t="s">
        <v>243</v>
      </c>
    </row>
    <row r="160" spans="1:13" ht="102.75" customHeight="1">
      <c r="A160" s="53"/>
      <c r="B160" s="2" t="s">
        <v>266</v>
      </c>
      <c r="C160" s="2" t="s">
        <v>14</v>
      </c>
      <c r="D160" s="3">
        <v>4</v>
      </c>
      <c r="E160" s="2" t="s">
        <v>15</v>
      </c>
      <c r="F160" s="4"/>
      <c r="G160" s="4"/>
      <c r="H160" s="2" t="s">
        <v>21</v>
      </c>
      <c r="I160" s="3">
        <v>1400</v>
      </c>
      <c r="J160" s="6"/>
      <c r="K160" s="6">
        <v>1400</v>
      </c>
      <c r="L160" s="4" t="str">
        <f t="shared" si="9"/>
        <v>5600</v>
      </c>
      <c r="M160" s="5" t="s">
        <v>243</v>
      </c>
    </row>
    <row r="161" spans="1:13" ht="102.75" customHeight="1">
      <c r="A161" s="53"/>
      <c r="B161" s="2" t="s">
        <v>267</v>
      </c>
      <c r="C161" s="2" t="s">
        <v>14</v>
      </c>
      <c r="D161" s="3">
        <v>2</v>
      </c>
      <c r="E161" s="2" t="s">
        <v>268</v>
      </c>
      <c r="F161" s="4"/>
      <c r="G161" s="4"/>
      <c r="H161" s="2" t="s">
        <v>24</v>
      </c>
      <c r="I161" s="3">
        <v>675</v>
      </c>
      <c r="J161" s="6"/>
      <c r="K161" s="6">
        <v>1200</v>
      </c>
      <c r="L161" s="4" t="str">
        <f t="shared" si="9"/>
        <v>2400</v>
      </c>
      <c r="M161" s="5" t="s">
        <v>243</v>
      </c>
    </row>
    <row r="162" spans="1:13" ht="102.75" customHeight="1">
      <c r="A162" s="53"/>
      <c r="B162" s="2" t="s">
        <v>269</v>
      </c>
      <c r="C162" s="2" t="s">
        <v>14</v>
      </c>
      <c r="D162" s="3">
        <v>5</v>
      </c>
      <c r="E162" s="2" t="s">
        <v>15</v>
      </c>
      <c r="F162" s="4"/>
      <c r="G162" s="4"/>
      <c r="H162" s="2" t="s">
        <v>21</v>
      </c>
      <c r="I162" s="3">
        <v>2425</v>
      </c>
      <c r="J162" s="6"/>
      <c r="K162" s="6">
        <v>2250</v>
      </c>
      <c r="L162" s="4" t="str">
        <f t="shared" si="9"/>
        <v>11250</v>
      </c>
      <c r="M162" s="5" t="s">
        <v>243</v>
      </c>
    </row>
    <row r="163" spans="1:13" ht="102.75" customHeight="1">
      <c r="A163" s="53"/>
      <c r="B163" s="2" t="s">
        <v>270</v>
      </c>
      <c r="C163" s="2" t="s">
        <v>14</v>
      </c>
      <c r="D163" s="3">
        <v>4</v>
      </c>
      <c r="E163" s="2" t="s">
        <v>15</v>
      </c>
      <c r="F163" s="4"/>
      <c r="G163" s="4"/>
      <c r="H163" s="2" t="s">
        <v>21</v>
      </c>
      <c r="I163" s="3">
        <v>1850</v>
      </c>
      <c r="J163" s="6"/>
      <c r="K163" s="6">
        <v>2050</v>
      </c>
      <c r="L163" s="4" t="str">
        <f t="shared" si="9"/>
        <v>8200</v>
      </c>
      <c r="M163" s="5" t="s">
        <v>243</v>
      </c>
    </row>
    <row r="164" spans="1:13" ht="102.75" customHeight="1">
      <c r="A164" s="53"/>
      <c r="B164" s="2" t="s">
        <v>271</v>
      </c>
      <c r="C164" s="2" t="s">
        <v>14</v>
      </c>
      <c r="D164" s="3">
        <v>2</v>
      </c>
      <c r="E164" s="2" t="s">
        <v>15</v>
      </c>
      <c r="F164" s="4"/>
      <c r="G164" s="4"/>
      <c r="H164" s="2" t="s">
        <v>21</v>
      </c>
      <c r="I164" s="3">
        <v>1675</v>
      </c>
      <c r="J164" s="6"/>
      <c r="K164" s="6">
        <v>1675</v>
      </c>
      <c r="L164" s="4" t="str">
        <f t="shared" si="9"/>
        <v>3350</v>
      </c>
      <c r="M164" s="5" t="s">
        <v>243</v>
      </c>
    </row>
    <row r="165" spans="1:13" ht="102.75" customHeight="1">
      <c r="A165" s="53"/>
      <c r="B165" s="2" t="s">
        <v>272</v>
      </c>
      <c r="C165" s="2" t="s">
        <v>14</v>
      </c>
      <c r="D165" s="3">
        <v>2</v>
      </c>
      <c r="E165" s="2" t="s">
        <v>15</v>
      </c>
      <c r="F165" s="4"/>
      <c r="G165" s="4"/>
      <c r="H165" s="2" t="s">
        <v>21</v>
      </c>
      <c r="I165" s="3">
        <v>2675</v>
      </c>
      <c r="J165" s="6"/>
      <c r="K165" s="6">
        <v>2950</v>
      </c>
      <c r="L165" s="4" t="str">
        <f t="shared" si="9"/>
        <v>5900</v>
      </c>
      <c r="M165" s="5" t="s">
        <v>243</v>
      </c>
    </row>
    <row r="166" spans="1:13" ht="102.75" customHeight="1">
      <c r="A166" s="4"/>
      <c r="B166" s="56" t="s">
        <v>252</v>
      </c>
      <c r="C166" s="2" t="s">
        <v>14</v>
      </c>
      <c r="D166" s="3">
        <v>8</v>
      </c>
      <c r="E166" s="56" t="s">
        <v>31</v>
      </c>
      <c r="F166" s="53"/>
      <c r="G166" s="53"/>
      <c r="H166" s="2" t="s">
        <v>27</v>
      </c>
      <c r="I166" s="3">
        <v>1173</v>
      </c>
      <c r="J166" s="6"/>
      <c r="K166" s="6">
        <v>1250</v>
      </c>
      <c r="L166" s="4" t="str">
        <f t="shared" si="9"/>
        <v>10000</v>
      </c>
      <c r="M166" s="5" t="s">
        <v>243</v>
      </c>
    </row>
    <row r="167" spans="1:13" ht="102.75" customHeight="1">
      <c r="A167" s="28"/>
      <c r="B167" s="29" t="s">
        <v>151</v>
      </c>
      <c r="C167" s="2" t="s">
        <v>14</v>
      </c>
      <c r="D167" s="3">
        <v>15</v>
      </c>
      <c r="E167" s="29" t="s">
        <v>152</v>
      </c>
      <c r="F167" s="30"/>
      <c r="G167" s="30"/>
      <c r="H167" s="2" t="s">
        <v>21</v>
      </c>
      <c r="I167" s="4"/>
      <c r="J167" s="4">
        <v>575</v>
      </c>
      <c r="K167" s="6">
        <v>1050</v>
      </c>
      <c r="L167" s="4" t="str">
        <f t="shared" si="9"/>
        <v>15750</v>
      </c>
      <c r="M167" s="5" t="s">
        <v>313</v>
      </c>
    </row>
    <row r="168" spans="1:13" ht="102.75" customHeight="1">
      <c r="A168" s="28"/>
      <c r="B168" s="29" t="s">
        <v>153</v>
      </c>
      <c r="C168" s="2" t="s">
        <v>14</v>
      </c>
      <c r="D168" s="3">
        <v>12</v>
      </c>
      <c r="E168" s="29" t="s">
        <v>152</v>
      </c>
      <c r="F168" s="30"/>
      <c r="G168" s="30"/>
      <c r="H168" s="2" t="s">
        <v>27</v>
      </c>
      <c r="I168" s="4"/>
      <c r="J168" s="4">
        <v>775</v>
      </c>
      <c r="K168" s="6">
        <v>1150</v>
      </c>
      <c r="L168" s="4" t="str">
        <f t="shared" si="9"/>
        <v>13800</v>
      </c>
      <c r="M168" s="5" t="s">
        <v>313</v>
      </c>
    </row>
    <row r="169" spans="1:13" ht="102.75" customHeight="1">
      <c r="A169" s="28"/>
      <c r="B169" s="29" t="s">
        <v>158</v>
      </c>
      <c r="C169" s="2" t="s">
        <v>14</v>
      </c>
      <c r="D169" s="3">
        <v>8</v>
      </c>
      <c r="E169" s="29" t="s">
        <v>159</v>
      </c>
      <c r="F169" s="30"/>
      <c r="G169" s="30"/>
      <c r="H169" s="2" t="s">
        <v>24</v>
      </c>
      <c r="I169" s="3">
        <v>1925</v>
      </c>
      <c r="J169" s="6"/>
      <c r="K169" s="6">
        <v>900</v>
      </c>
      <c r="L169" s="4" t="str">
        <f t="shared" si="9"/>
        <v>7200</v>
      </c>
      <c r="M169" s="5" t="s">
        <v>313</v>
      </c>
    </row>
    <row r="170" spans="1:13" ht="102.75" customHeight="1">
      <c r="A170" s="28"/>
      <c r="B170" s="30" t="s">
        <v>314</v>
      </c>
      <c r="C170" s="2" t="s">
        <v>14</v>
      </c>
      <c r="D170" s="3">
        <v>6</v>
      </c>
      <c r="E170" s="30" t="s">
        <v>161</v>
      </c>
      <c r="F170" s="30"/>
      <c r="G170" s="30"/>
      <c r="H170" s="2" t="s">
        <v>27</v>
      </c>
      <c r="I170" s="3">
        <v>1750</v>
      </c>
      <c r="J170" s="6"/>
      <c r="K170" s="6">
        <v>760</v>
      </c>
      <c r="L170" s="4" t="str">
        <f t="shared" si="9"/>
        <v>4560</v>
      </c>
      <c r="M170" s="5" t="s">
        <v>313</v>
      </c>
    </row>
    <row r="171" spans="1:13" ht="102.75" customHeight="1">
      <c r="A171" s="57"/>
      <c r="B171" s="29" t="s">
        <v>315</v>
      </c>
      <c r="C171" s="2" t="s">
        <v>14</v>
      </c>
      <c r="D171" s="3">
        <v>6</v>
      </c>
      <c r="E171" s="29"/>
      <c r="F171" s="31" t="s">
        <v>293</v>
      </c>
      <c r="G171" s="31" t="s">
        <v>293</v>
      </c>
      <c r="H171" s="4" t="s">
        <v>101</v>
      </c>
      <c r="I171" s="3"/>
      <c r="J171" s="6"/>
      <c r="K171" s="6">
        <v>160</v>
      </c>
      <c r="L171" s="4" t="str">
        <f t="shared" si="9"/>
        <v>960</v>
      </c>
      <c r="M171" s="32" t="s">
        <v>274</v>
      </c>
    </row>
    <row r="172" spans="1:13" ht="102.75" customHeight="1">
      <c r="A172" s="57"/>
      <c r="B172" s="29" t="s">
        <v>316</v>
      </c>
      <c r="C172" s="2" t="s">
        <v>14</v>
      </c>
      <c r="D172" s="3">
        <v>6</v>
      </c>
      <c r="E172" s="31" t="s">
        <v>293</v>
      </c>
      <c r="F172" s="31" t="s">
        <v>293</v>
      </c>
      <c r="G172" s="31" t="s">
        <v>293</v>
      </c>
      <c r="H172" s="4" t="s">
        <v>101</v>
      </c>
      <c r="I172" s="3"/>
      <c r="J172" s="6"/>
      <c r="K172" s="6">
        <v>50</v>
      </c>
      <c r="L172" s="4" t="str">
        <f t="shared" si="9"/>
        <v>300</v>
      </c>
      <c r="M172" s="32" t="s">
        <v>274</v>
      </c>
    </row>
    <row r="173" spans="1:13" ht="102.75" customHeight="1">
      <c r="A173" s="57"/>
      <c r="B173" s="29" t="s">
        <v>317</v>
      </c>
      <c r="C173" s="2" t="s">
        <v>14</v>
      </c>
      <c r="D173" s="3">
        <v>5</v>
      </c>
      <c r="E173" s="31" t="s">
        <v>293</v>
      </c>
      <c r="F173" s="31" t="s">
        <v>293</v>
      </c>
      <c r="G173" s="31" t="s">
        <v>293</v>
      </c>
      <c r="H173" s="4" t="s">
        <v>101</v>
      </c>
      <c r="I173" s="3"/>
      <c r="J173" s="6"/>
      <c r="K173" s="6">
        <v>250</v>
      </c>
      <c r="L173" s="4" t="str">
        <f t="shared" si="9"/>
        <v>1250</v>
      </c>
      <c r="M173" s="32" t="s">
        <v>274</v>
      </c>
    </row>
    <row r="174" spans="1:13" ht="102.75" customHeight="1">
      <c r="A174" s="58"/>
      <c r="B174" s="29" t="s">
        <v>273</v>
      </c>
      <c r="C174" s="2" t="s">
        <v>14</v>
      </c>
      <c r="D174" s="3">
        <v>20</v>
      </c>
      <c r="E174" s="29" t="s">
        <v>14</v>
      </c>
      <c r="F174" s="33"/>
      <c r="G174" s="31" t="s">
        <v>293</v>
      </c>
      <c r="H174" s="4"/>
      <c r="I174" s="3"/>
      <c r="J174" s="6"/>
      <c r="K174" s="6">
        <v>38</v>
      </c>
      <c r="L174" s="4" t="str">
        <f t="shared" si="9"/>
        <v>760</v>
      </c>
      <c r="M174" s="32" t="s">
        <v>274</v>
      </c>
    </row>
    <row r="175" spans="1:13" ht="102.75" customHeight="1">
      <c r="A175" s="58"/>
      <c r="B175" s="29" t="s">
        <v>318</v>
      </c>
      <c r="C175" s="2" t="s">
        <v>14</v>
      </c>
      <c r="D175" s="3">
        <v>4</v>
      </c>
      <c r="E175" s="29" t="s">
        <v>14</v>
      </c>
      <c r="F175" s="33"/>
      <c r="G175" s="31" t="s">
        <v>293</v>
      </c>
      <c r="H175" s="4"/>
      <c r="I175" s="3"/>
      <c r="J175" s="6"/>
      <c r="K175" s="6">
        <v>38</v>
      </c>
      <c r="L175" s="4" t="str">
        <f t="shared" si="9"/>
        <v>152</v>
      </c>
      <c r="M175" s="32" t="s">
        <v>274</v>
      </c>
    </row>
    <row r="176" spans="1:13" ht="102.75" customHeight="1">
      <c r="A176" s="58"/>
      <c r="B176" s="29" t="s">
        <v>319</v>
      </c>
      <c r="C176" s="2" t="s">
        <v>14</v>
      </c>
      <c r="D176" s="3">
        <v>10</v>
      </c>
      <c r="E176" s="29" t="s">
        <v>14</v>
      </c>
      <c r="F176" s="33"/>
      <c r="G176" s="31" t="s">
        <v>293</v>
      </c>
      <c r="H176" s="4"/>
      <c r="I176" s="3"/>
      <c r="J176" s="6"/>
      <c r="K176" s="6">
        <v>150</v>
      </c>
      <c r="L176" s="4" t="str">
        <f t="shared" si="9"/>
        <v>1500</v>
      </c>
      <c r="M176" s="32" t="s">
        <v>274</v>
      </c>
    </row>
    <row r="177" spans="1:13" ht="102.75" customHeight="1">
      <c r="A177" s="58"/>
      <c r="B177" s="29" t="s">
        <v>320</v>
      </c>
      <c r="C177" s="2" t="s">
        <v>14</v>
      </c>
      <c r="D177" s="3">
        <v>6</v>
      </c>
      <c r="E177" s="29" t="s">
        <v>14</v>
      </c>
      <c r="F177" s="33"/>
      <c r="G177" s="31" t="s">
        <v>293</v>
      </c>
      <c r="H177" s="4"/>
      <c r="I177" s="3"/>
      <c r="J177" s="6"/>
      <c r="K177" s="6">
        <v>95</v>
      </c>
      <c r="L177" s="4" t="str">
        <f t="shared" si="9"/>
        <v>570</v>
      </c>
      <c r="M177" s="32" t="s">
        <v>274</v>
      </c>
    </row>
    <row r="178" spans="1:13" ht="102.75" customHeight="1">
      <c r="A178" s="58"/>
      <c r="B178" s="29" t="s">
        <v>321</v>
      </c>
      <c r="C178" s="2" t="s">
        <v>14</v>
      </c>
      <c r="D178" s="3">
        <v>10</v>
      </c>
      <c r="E178" s="29" t="s">
        <v>14</v>
      </c>
      <c r="F178" s="33"/>
      <c r="G178" s="31" t="s">
        <v>293</v>
      </c>
      <c r="H178" s="4"/>
      <c r="I178" s="3"/>
      <c r="J178" s="6"/>
      <c r="K178" s="6">
        <v>145</v>
      </c>
      <c r="L178" s="4" t="str">
        <f t="shared" si="9"/>
        <v>1450</v>
      </c>
      <c r="M178" s="32" t="s">
        <v>274</v>
      </c>
    </row>
    <row r="179" spans="1:13" ht="102.75" customHeight="1">
      <c r="A179" s="58"/>
      <c r="B179" s="29" t="s">
        <v>322</v>
      </c>
      <c r="C179" s="2" t="s">
        <v>14</v>
      </c>
      <c r="D179" s="3">
        <v>4</v>
      </c>
      <c r="E179" s="29" t="s">
        <v>14</v>
      </c>
      <c r="F179" s="33"/>
      <c r="G179" s="31" t="s">
        <v>293</v>
      </c>
      <c r="H179" s="4"/>
      <c r="I179" s="3"/>
      <c r="J179" s="21"/>
      <c r="K179" s="21">
        <v>320</v>
      </c>
      <c r="L179" s="4" t="str">
        <f t="shared" si="9"/>
        <v>1280</v>
      </c>
      <c r="M179" s="32" t="s">
        <v>274</v>
      </c>
    </row>
    <row r="180" spans="1:13" ht="102.75" customHeight="1">
      <c r="A180" s="34"/>
      <c r="B180" s="2" t="s">
        <v>323</v>
      </c>
      <c r="C180" s="2" t="s">
        <v>14</v>
      </c>
      <c r="D180" s="3">
        <v>14</v>
      </c>
      <c r="E180" s="2" t="s">
        <v>14</v>
      </c>
      <c r="F180" s="6"/>
      <c r="G180" s="24" t="s">
        <v>293</v>
      </c>
      <c r="H180" s="4"/>
      <c r="I180" s="3"/>
      <c r="J180" s="6"/>
      <c r="K180" s="6">
        <v>40</v>
      </c>
      <c r="L180" s="4" t="str">
        <f t="shared" si="9"/>
        <v>560</v>
      </c>
      <c r="M180" s="32" t="s">
        <v>274</v>
      </c>
    </row>
    <row r="181" spans="1:13" ht="102.75" customHeight="1">
      <c r="A181" s="27"/>
      <c r="B181" s="2" t="s">
        <v>324</v>
      </c>
      <c r="C181" s="2" t="s">
        <v>14</v>
      </c>
      <c r="D181" s="3">
        <v>18</v>
      </c>
      <c r="E181" s="3" t="s">
        <v>14</v>
      </c>
      <c r="F181" s="4"/>
      <c r="G181" s="4" t="s">
        <v>293</v>
      </c>
      <c r="H181" s="4"/>
      <c r="I181" s="3"/>
      <c r="J181" s="6"/>
      <c r="K181" s="6">
        <v>42</v>
      </c>
      <c r="L181" s="4" t="str">
        <f t="shared" si="9"/>
        <v>756</v>
      </c>
      <c r="M181" s="32" t="s">
        <v>274</v>
      </c>
    </row>
    <row r="182" spans="1:13" ht="102.75" customHeight="1">
      <c r="A182" s="27"/>
      <c r="B182" s="2" t="s">
        <v>325</v>
      </c>
      <c r="C182" s="2" t="s">
        <v>14</v>
      </c>
      <c r="D182" s="20">
        <v>3</v>
      </c>
      <c r="E182" s="3" t="s">
        <v>14</v>
      </c>
      <c r="F182" s="4"/>
      <c r="G182" s="4" t="s">
        <v>293</v>
      </c>
      <c r="H182" s="18"/>
      <c r="I182" s="20"/>
      <c r="J182" s="6"/>
      <c r="K182" s="6">
        <v>40</v>
      </c>
      <c r="L182" s="4" t="str">
        <f t="shared" si="9"/>
        <v>120</v>
      </c>
      <c r="M182" s="32" t="s">
        <v>274</v>
      </c>
    </row>
    <row r="183" spans="1:13" ht="102.75" customHeight="1">
      <c r="A183" s="17"/>
      <c r="B183" s="18"/>
      <c r="C183" s="19"/>
      <c r="D183" s="20"/>
      <c r="E183" s="18"/>
      <c r="F183" s="18"/>
      <c r="G183" s="18"/>
      <c r="H183" s="18"/>
      <c r="I183" s="20"/>
      <c r="J183" s="21"/>
      <c r="K183" s="21"/>
      <c r="L183" s="21" t="str">
        <f>COUNTIF(L1:L182,"=0")</f>
        <v>14</v>
      </c>
      <c r="M183" s="22"/>
    </row>
  </sheetData>
  <pageMargins left="0.7" right="0.7" top="0.75" bottom="0.7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R211"/>
  <sheetViews>
    <sheetView workbookViewId="0"/>
  </sheetViews>
  <sheetFormatPr defaultColWidth="14.42578125" defaultRowHeight="15" customHeight="1"/>
  <cols>
    <col min="1" max="1" width="41.7109375" customWidth="1"/>
    <col min="2" max="2" width="10.5703125" customWidth="1"/>
    <col min="3" max="8" width="11.5703125" customWidth="1"/>
    <col min="9" max="9" width="11.140625" customWidth="1"/>
    <col min="10" max="10" width="8.28515625" customWidth="1"/>
    <col min="11" max="12" width="13" customWidth="1"/>
    <col min="13" max="13" width="3.7109375" customWidth="1"/>
    <col min="14" max="14" width="12.7109375" customWidth="1"/>
    <col min="15" max="15" width="4.7109375" customWidth="1"/>
    <col min="16" max="16" width="6.28515625" customWidth="1"/>
    <col min="17" max="17" width="8.28515625" customWidth="1"/>
    <col min="18" max="18" width="70" customWidth="1"/>
  </cols>
  <sheetData>
    <row r="1" spans="1:18" ht="12.75" customHeight="1"/>
    <row r="2" spans="1:18" ht="12.75" customHeight="1"/>
    <row r="3" spans="1:18" ht="12.75" customHeight="1">
      <c r="A3" s="35" t="s">
        <v>326</v>
      </c>
      <c r="C3" s="35" t="s">
        <v>327</v>
      </c>
    </row>
    <row r="4" spans="1:18" ht="12.75" customHeight="1">
      <c r="A4" s="35" t="s">
        <v>12</v>
      </c>
      <c r="B4" s="35" t="s">
        <v>328</v>
      </c>
      <c r="C4" t="s">
        <v>254</v>
      </c>
      <c r="D4" t="s">
        <v>24</v>
      </c>
      <c r="E4" t="s">
        <v>16</v>
      </c>
      <c r="F4" t="s">
        <v>294</v>
      </c>
      <c r="G4" t="s">
        <v>27</v>
      </c>
      <c r="H4" t="s">
        <v>329</v>
      </c>
      <c r="I4" t="s">
        <v>330</v>
      </c>
      <c r="Q4" s="36" t="s">
        <v>331</v>
      </c>
      <c r="R4" s="37" t="s">
        <v>293</v>
      </c>
    </row>
    <row r="5" spans="1:18" ht="12.75" customHeight="1">
      <c r="A5" t="s">
        <v>17</v>
      </c>
      <c r="C5" s="35"/>
      <c r="D5" s="35">
        <v>8280</v>
      </c>
      <c r="E5" s="35">
        <v>50050</v>
      </c>
      <c r="F5" s="35"/>
      <c r="G5" s="35">
        <v>9384.4</v>
      </c>
      <c r="H5" s="35">
        <v>33233</v>
      </c>
      <c r="I5" s="35">
        <v>100947.4</v>
      </c>
      <c r="Q5" s="38" t="s">
        <v>17</v>
      </c>
      <c r="R5" s="39" t="s">
        <v>332</v>
      </c>
    </row>
    <row r="6" spans="1:18" ht="12.75" customHeight="1">
      <c r="A6" t="s">
        <v>295</v>
      </c>
      <c r="C6" s="35"/>
      <c r="D6" s="35"/>
      <c r="E6" s="35"/>
      <c r="F6" s="35">
        <v>0</v>
      </c>
      <c r="G6" s="35"/>
      <c r="H6" s="35">
        <v>135000</v>
      </c>
      <c r="I6" s="35">
        <v>135000</v>
      </c>
      <c r="Q6" s="40" t="s">
        <v>33</v>
      </c>
      <c r="R6" s="26" t="s">
        <v>333</v>
      </c>
    </row>
    <row r="7" spans="1:18" ht="12.75" customHeight="1">
      <c r="A7" t="s">
        <v>33</v>
      </c>
      <c r="C7" s="35"/>
      <c r="D7" s="35">
        <v>23128</v>
      </c>
      <c r="E7" s="35">
        <v>144900</v>
      </c>
      <c r="F7" s="35">
        <v>7200</v>
      </c>
      <c r="G7" s="35">
        <v>117288</v>
      </c>
      <c r="H7" s="35">
        <v>17890</v>
      </c>
      <c r="I7" s="35">
        <v>310406</v>
      </c>
      <c r="Q7" s="40" t="s">
        <v>66</v>
      </c>
      <c r="R7" s="26" t="s">
        <v>334</v>
      </c>
    </row>
    <row r="8" spans="1:18" ht="12.75" customHeight="1">
      <c r="A8" t="s">
        <v>66</v>
      </c>
      <c r="C8" s="35"/>
      <c r="D8" s="35">
        <v>13140</v>
      </c>
      <c r="E8" s="35">
        <v>12100</v>
      </c>
      <c r="F8" s="35">
        <v>2900</v>
      </c>
      <c r="G8" s="35">
        <v>55465</v>
      </c>
      <c r="H8" s="35">
        <v>15950</v>
      </c>
      <c r="I8" s="35">
        <v>99555</v>
      </c>
      <c r="Q8" s="40" t="s">
        <v>96</v>
      </c>
      <c r="R8" s="41" t="s">
        <v>335</v>
      </c>
    </row>
    <row r="9" spans="1:18" ht="12.75" customHeight="1">
      <c r="A9" t="s">
        <v>96</v>
      </c>
      <c r="C9" s="35"/>
      <c r="D9" s="35">
        <v>673850</v>
      </c>
      <c r="E9" s="35">
        <v>34156</v>
      </c>
      <c r="F9" s="35"/>
      <c r="G9" s="35"/>
      <c r="H9" s="35">
        <v>438643</v>
      </c>
      <c r="I9" s="35">
        <v>1146649</v>
      </c>
      <c r="Q9" s="40" t="s">
        <v>150</v>
      </c>
      <c r="R9" s="26" t="s">
        <v>150</v>
      </c>
    </row>
    <row r="10" spans="1:18" ht="12.75" customHeight="1">
      <c r="A10" t="s">
        <v>150</v>
      </c>
      <c r="C10" s="35"/>
      <c r="D10" s="35"/>
      <c r="E10" s="35">
        <v>19600</v>
      </c>
      <c r="F10" s="35"/>
      <c r="G10" s="35">
        <v>1600</v>
      </c>
      <c r="H10" s="35"/>
      <c r="I10" s="35">
        <v>21200</v>
      </c>
      <c r="Q10" s="40" t="s">
        <v>165</v>
      </c>
      <c r="R10" s="26" t="s">
        <v>336</v>
      </c>
    </row>
    <row r="11" spans="1:18" ht="12.75" customHeight="1">
      <c r="A11" t="s">
        <v>165</v>
      </c>
      <c r="C11" s="35"/>
      <c r="D11" s="35">
        <v>24295</v>
      </c>
      <c r="E11" s="35">
        <v>23730</v>
      </c>
      <c r="F11" s="35"/>
      <c r="G11" s="35">
        <v>262.98</v>
      </c>
      <c r="H11" s="35">
        <v>2013</v>
      </c>
      <c r="I11" s="35">
        <v>50300.98</v>
      </c>
      <c r="Q11" s="40" t="s">
        <v>190</v>
      </c>
      <c r="R11" s="26" t="s">
        <v>337</v>
      </c>
    </row>
    <row r="12" spans="1:18" ht="12.75" customHeight="1">
      <c r="A12" t="s">
        <v>190</v>
      </c>
      <c r="C12" s="35"/>
      <c r="D12" s="35">
        <v>65650</v>
      </c>
      <c r="E12" s="35">
        <v>127640</v>
      </c>
      <c r="F12" s="35">
        <v>5100</v>
      </c>
      <c r="G12" s="35">
        <v>42505</v>
      </c>
      <c r="H12" s="35"/>
      <c r="I12" s="35">
        <v>240895</v>
      </c>
      <c r="Q12" s="40" t="s">
        <v>209</v>
      </c>
      <c r="R12" s="26" t="s">
        <v>209</v>
      </c>
    </row>
    <row r="13" spans="1:18" ht="12.75" customHeight="1">
      <c r="A13" t="s">
        <v>209</v>
      </c>
      <c r="C13" s="35"/>
      <c r="D13" s="35">
        <v>29267</v>
      </c>
      <c r="E13" s="35">
        <v>33150</v>
      </c>
      <c r="F13" s="35"/>
      <c r="G13" s="35">
        <v>257798</v>
      </c>
      <c r="H13" s="35">
        <v>96910</v>
      </c>
      <c r="I13" s="35">
        <v>417125</v>
      </c>
      <c r="Q13" s="40" t="s">
        <v>243</v>
      </c>
      <c r="R13" s="41" t="s">
        <v>338</v>
      </c>
    </row>
    <row r="14" spans="1:18" ht="12.75" customHeight="1">
      <c r="A14" t="s">
        <v>243</v>
      </c>
      <c r="C14" s="35">
        <v>1300</v>
      </c>
      <c r="D14" s="35">
        <v>13760</v>
      </c>
      <c r="E14" s="35">
        <v>187930</v>
      </c>
      <c r="F14" s="35"/>
      <c r="G14" s="35">
        <v>10000</v>
      </c>
      <c r="H14" s="35"/>
      <c r="I14" s="35">
        <v>212990</v>
      </c>
      <c r="Q14" s="40" t="s">
        <v>313</v>
      </c>
      <c r="R14" s="26" t="s">
        <v>339</v>
      </c>
    </row>
    <row r="15" spans="1:18" ht="12.75" customHeight="1">
      <c r="A15" t="s">
        <v>274</v>
      </c>
      <c r="C15" s="35"/>
      <c r="D15" s="35">
        <v>2510</v>
      </c>
      <c r="E15" s="35"/>
      <c r="F15" s="35"/>
      <c r="G15" s="35"/>
      <c r="H15" s="35">
        <v>7148</v>
      </c>
      <c r="I15" s="35">
        <v>9658</v>
      </c>
      <c r="Q15" s="42" t="s">
        <v>274</v>
      </c>
      <c r="R15" s="32" t="s">
        <v>340</v>
      </c>
    </row>
    <row r="16" spans="1:18" ht="12.75" customHeight="1">
      <c r="A16" t="s">
        <v>313</v>
      </c>
      <c r="C16" s="35"/>
      <c r="D16" s="35">
        <v>7200</v>
      </c>
      <c r="E16" s="35">
        <v>15750</v>
      </c>
      <c r="F16" s="35"/>
      <c r="G16" s="35">
        <v>18360</v>
      </c>
      <c r="H16" s="35"/>
      <c r="I16" s="35">
        <v>41310</v>
      </c>
      <c r="Q16" s="43" t="s">
        <v>295</v>
      </c>
      <c r="R16" s="25" t="s">
        <v>295</v>
      </c>
    </row>
    <row r="17" spans="1:9" ht="12.75" customHeight="1">
      <c r="A17" t="s">
        <v>330</v>
      </c>
      <c r="C17" s="35">
        <v>1300</v>
      </c>
      <c r="D17" s="35">
        <v>861080</v>
      </c>
      <c r="E17" s="35">
        <v>649006</v>
      </c>
      <c r="F17" s="35">
        <v>15200</v>
      </c>
      <c r="G17" s="35">
        <v>512663.38</v>
      </c>
      <c r="H17" s="35">
        <v>746787</v>
      </c>
      <c r="I17" s="35">
        <v>2786036.38</v>
      </c>
    </row>
    <row r="18" spans="1:9" ht="12.75" customHeight="1"/>
    <row r="19" spans="1:9" ht="12.75" customHeight="1"/>
    <row r="20" spans="1:9" ht="12.75" customHeight="1"/>
    <row r="21" spans="1:9" ht="12.75" customHeight="1"/>
    <row r="22" spans="1:9" ht="12.75" customHeight="1"/>
    <row r="23" spans="1:9" ht="12.75" customHeight="1"/>
    <row r="24" spans="1:9" ht="12.75" customHeight="1"/>
    <row r="25" spans="1:9" ht="12.75" customHeight="1"/>
    <row r="26" spans="1:9" ht="12.75" customHeight="1"/>
    <row r="27" spans="1:9" ht="12.75" customHeight="1"/>
    <row r="28" spans="1:9" ht="12.75" customHeight="1"/>
    <row r="29" spans="1:9" ht="12.75" customHeight="1"/>
    <row r="30" spans="1:9" ht="12.75" customHeight="1"/>
    <row r="31" spans="1:9" ht="12.75" customHeight="1"/>
    <row r="32" spans="1:9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spans="12:12" ht="12.75" customHeight="1"/>
    <row r="82" spans="12:12" ht="12.75" customHeight="1"/>
    <row r="83" spans="12:12" ht="12.75" customHeight="1"/>
    <row r="84" spans="12:12" ht="12.75" customHeight="1"/>
    <row r="85" spans="12:12" ht="12.75" customHeight="1"/>
    <row r="86" spans="12:12" ht="12.75" customHeight="1"/>
    <row r="87" spans="12:12" ht="12.75" customHeight="1"/>
    <row r="88" spans="12:12" ht="12.75" customHeight="1"/>
    <row r="89" spans="12:12" ht="12.75" customHeight="1"/>
    <row r="90" spans="12:12" ht="12.75" customHeight="1"/>
    <row r="91" spans="12:12" ht="12.75" customHeight="1"/>
    <row r="92" spans="12:12" ht="12.75" customHeight="1"/>
    <row r="93" spans="12:12" ht="12.75" customHeight="1"/>
    <row r="94" spans="12:12" ht="12.75" customHeight="1"/>
    <row r="95" spans="12:12" ht="12.75" customHeight="1"/>
    <row r="96" spans="12:12" ht="12.75" customHeight="1">
      <c r="L96" s="44" t="s">
        <v>341</v>
      </c>
    </row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spans="2:11" ht="12.75" customHeight="1"/>
    <row r="194" spans="2:11" ht="12.75" customHeight="1">
      <c r="K194" t="str">
        <f>ROUND(I194/100000, 2) &amp; " Lakh"</f>
        <v>0 Lakh</v>
      </c>
    </row>
    <row r="195" spans="2:11" ht="12.75" customHeight="1"/>
    <row r="196" spans="2:11" ht="12.75" customHeight="1"/>
    <row r="197" spans="2:11" ht="12.75" customHeight="1">
      <c r="B197" s="45" t="s">
        <v>342</v>
      </c>
    </row>
    <row r="198" spans="2:11" ht="12.75" customHeight="1">
      <c r="B198" s="46" t="s">
        <v>12</v>
      </c>
      <c r="C198" s="46" t="s">
        <v>343</v>
      </c>
    </row>
    <row r="199" spans="2:11" ht="12.75" customHeight="1">
      <c r="B199" s="47" t="s">
        <v>344</v>
      </c>
      <c r="C199" s="48" t="str">
        <f>I14</f>
        <v>212990</v>
      </c>
    </row>
    <row r="200" spans="2:11" ht="12.75" customHeight="1">
      <c r="B200" s="47" t="s">
        <v>345</v>
      </c>
      <c r="C200" s="48" t="str">
        <f>I21</f>
        <v/>
      </c>
    </row>
    <row r="201" spans="2:11" ht="12.75" customHeight="1">
      <c r="B201" s="49" t="s">
        <v>333</v>
      </c>
      <c r="C201" s="48" t="str">
        <f>I40</f>
        <v/>
      </c>
    </row>
    <row r="202" spans="2:11" ht="12.75" customHeight="1">
      <c r="B202" s="49" t="s">
        <v>334</v>
      </c>
      <c r="C202" s="48" t="str">
        <f>I57</f>
        <v/>
      </c>
    </row>
    <row r="203" spans="2:11" ht="12.75" customHeight="1">
      <c r="B203" s="47" t="s">
        <v>335</v>
      </c>
      <c r="C203" s="48" t="str">
        <f>I90</f>
        <v/>
      </c>
    </row>
    <row r="204" spans="2:11" ht="12.75" customHeight="1">
      <c r="B204" s="49" t="s">
        <v>150</v>
      </c>
      <c r="C204" s="48" t="str">
        <f>I94</f>
        <v/>
      </c>
    </row>
    <row r="205" spans="2:11" ht="12.75" customHeight="1">
      <c r="B205" s="49" t="s">
        <v>336</v>
      </c>
      <c r="C205" s="48" t="str">
        <f>I109</f>
        <v/>
      </c>
    </row>
    <row r="206" spans="2:11" ht="12.75" customHeight="1">
      <c r="B206" s="49" t="s">
        <v>337</v>
      </c>
      <c r="C206" s="48" t="str">
        <f>I125</f>
        <v/>
      </c>
    </row>
    <row r="207" spans="2:11" ht="12.75" customHeight="1">
      <c r="B207" s="49" t="s">
        <v>209</v>
      </c>
      <c r="C207" s="48" t="str">
        <f>I153</f>
        <v/>
      </c>
    </row>
    <row r="208" spans="2:11" ht="12.75" customHeight="1">
      <c r="B208" s="47" t="s">
        <v>338</v>
      </c>
      <c r="C208" s="48" t="str">
        <f>I175</f>
        <v/>
      </c>
    </row>
    <row r="209" spans="2:3" ht="12.75" customHeight="1">
      <c r="B209" s="47" t="s">
        <v>340</v>
      </c>
      <c r="C209" s="48" t="str">
        <f>I188</f>
        <v/>
      </c>
    </row>
    <row r="210" spans="2:3" ht="12.75" customHeight="1">
      <c r="B210" s="49" t="s">
        <v>339</v>
      </c>
      <c r="C210" s="37" t="str">
        <f>I193</f>
        <v/>
      </c>
    </row>
    <row r="211" spans="2:3" ht="12.75" customHeight="1">
      <c r="C211" s="48" t="str">
        <f>SUM(C199:C210)</f>
        <v>212990</v>
      </c>
    </row>
  </sheetData>
  <pageMargins left="0.7" right="0.7" top="0.75" bottom="0.75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L100"/>
  <sheetViews>
    <sheetView workbookViewId="0"/>
  </sheetViews>
  <sheetFormatPr defaultColWidth="14.42578125" defaultRowHeight="15" customHeight="1"/>
  <cols>
    <col min="1" max="1" width="25.42578125" customWidth="1"/>
    <col min="2" max="2" width="10.5703125" hidden="1" customWidth="1"/>
    <col min="3" max="7" width="11.5703125" customWidth="1"/>
    <col min="8" max="9" width="11.140625" customWidth="1"/>
    <col min="10" max="11" width="8.7109375" customWidth="1"/>
    <col min="12" max="12" width="56.7109375" customWidth="1"/>
  </cols>
  <sheetData>
    <row r="1" spans="1:12" ht="12.75" customHeight="1"/>
    <row r="2" spans="1:12" ht="12.75" customHeight="1"/>
    <row r="3" spans="1:12" ht="12.75" customHeight="1">
      <c r="A3" s="48" t="s">
        <v>326</v>
      </c>
      <c r="B3" s="48"/>
      <c r="C3" s="48" t="s">
        <v>327</v>
      </c>
      <c r="D3" s="48"/>
      <c r="E3" s="48"/>
      <c r="F3" s="48"/>
      <c r="G3" s="48"/>
      <c r="H3" s="48"/>
    </row>
    <row r="4" spans="1:12" ht="12.75" customHeight="1">
      <c r="A4" s="48" t="s">
        <v>12</v>
      </c>
      <c r="B4" s="48" t="s">
        <v>328</v>
      </c>
      <c r="C4" s="48" t="s">
        <v>24</v>
      </c>
      <c r="D4" s="48" t="s">
        <v>16</v>
      </c>
      <c r="E4" s="48" t="s">
        <v>294</v>
      </c>
      <c r="F4" s="48" t="s">
        <v>27</v>
      </c>
      <c r="G4" s="48" t="s">
        <v>329</v>
      </c>
      <c r="H4" s="48" t="s">
        <v>330</v>
      </c>
    </row>
    <row r="5" spans="1:12" ht="12.75" customHeight="1">
      <c r="A5" s="48" t="s">
        <v>17</v>
      </c>
      <c r="B5" s="48" t="s">
        <v>25</v>
      </c>
      <c r="C5" s="50"/>
      <c r="D5" s="50"/>
      <c r="E5" s="50"/>
      <c r="F5" s="50"/>
      <c r="G5" s="50">
        <v>33233</v>
      </c>
      <c r="H5" s="50">
        <v>33233</v>
      </c>
      <c r="K5" s="36" t="s">
        <v>331</v>
      </c>
      <c r="L5" s="37" t="s">
        <v>293</v>
      </c>
    </row>
    <row r="6" spans="1:12" ht="12.75" customHeight="1">
      <c r="A6" s="48"/>
      <c r="B6" s="48" t="s">
        <v>291</v>
      </c>
      <c r="C6" s="50"/>
      <c r="D6" s="50"/>
      <c r="E6" s="50"/>
      <c r="F6" s="50">
        <v>5750</v>
      </c>
      <c r="G6" s="50"/>
      <c r="H6" s="50">
        <v>5750</v>
      </c>
      <c r="K6" s="38" t="s">
        <v>17</v>
      </c>
      <c r="L6" s="39" t="s">
        <v>344</v>
      </c>
    </row>
    <row r="7" spans="1:12" ht="12.75" customHeight="1">
      <c r="A7" s="48"/>
      <c r="B7" s="48" t="s">
        <v>26</v>
      </c>
      <c r="C7" s="50"/>
      <c r="D7" s="50"/>
      <c r="E7" s="50"/>
      <c r="F7" s="50">
        <v>3634.4</v>
      </c>
      <c r="G7" s="50"/>
      <c r="H7" s="50">
        <v>3634.4</v>
      </c>
      <c r="K7" s="40" t="s">
        <v>33</v>
      </c>
      <c r="L7" s="26" t="s">
        <v>333</v>
      </c>
    </row>
    <row r="8" spans="1:12" ht="12.75" customHeight="1">
      <c r="A8" s="48"/>
      <c r="B8" s="48" t="s">
        <v>18</v>
      </c>
      <c r="C8" s="50"/>
      <c r="D8" s="50">
        <v>750</v>
      </c>
      <c r="E8" s="50"/>
      <c r="F8" s="50"/>
      <c r="G8" s="50"/>
      <c r="H8" s="50">
        <v>750</v>
      </c>
      <c r="K8" s="40" t="s">
        <v>66</v>
      </c>
      <c r="L8" s="26" t="s">
        <v>334</v>
      </c>
    </row>
    <row r="9" spans="1:12" ht="12.75" customHeight="1">
      <c r="A9" s="48"/>
      <c r="B9" s="48" t="s">
        <v>20</v>
      </c>
      <c r="C9" s="50"/>
      <c r="D9" s="50">
        <v>24500</v>
      </c>
      <c r="E9" s="50"/>
      <c r="F9" s="50"/>
      <c r="G9" s="50"/>
      <c r="H9" s="50">
        <v>24500</v>
      </c>
      <c r="K9" s="40" t="s">
        <v>96</v>
      </c>
      <c r="L9" s="41" t="s">
        <v>335</v>
      </c>
    </row>
    <row r="10" spans="1:12" ht="12.75" customHeight="1">
      <c r="A10" s="48"/>
      <c r="B10" s="48" t="s">
        <v>22</v>
      </c>
      <c r="C10" s="50">
        <v>8280</v>
      </c>
      <c r="D10" s="50"/>
      <c r="E10" s="50"/>
      <c r="F10" s="50"/>
      <c r="G10" s="50"/>
      <c r="H10" s="50">
        <v>8280</v>
      </c>
      <c r="K10" s="40" t="s">
        <v>150</v>
      </c>
      <c r="L10" s="26" t="s">
        <v>150</v>
      </c>
    </row>
    <row r="11" spans="1:12" ht="12.75" customHeight="1">
      <c r="A11" s="48"/>
      <c r="B11" s="48" t="s">
        <v>346</v>
      </c>
      <c r="C11" s="50"/>
      <c r="D11" s="50"/>
      <c r="E11" s="50"/>
      <c r="F11" s="50">
        <v>0</v>
      </c>
      <c r="G11" s="50"/>
      <c r="H11" s="50">
        <v>0</v>
      </c>
      <c r="K11" s="40" t="s">
        <v>165</v>
      </c>
      <c r="L11" s="26" t="s">
        <v>336</v>
      </c>
    </row>
    <row r="12" spans="1:12" ht="12.75" customHeight="1">
      <c r="A12" s="48"/>
      <c r="B12" s="48" t="s">
        <v>30</v>
      </c>
      <c r="C12" s="50"/>
      <c r="D12" s="50">
        <v>20000</v>
      </c>
      <c r="E12" s="50"/>
      <c r="F12" s="50"/>
      <c r="G12" s="50"/>
      <c r="H12" s="50">
        <v>20000</v>
      </c>
      <c r="K12" s="40" t="s">
        <v>190</v>
      </c>
      <c r="L12" s="26" t="s">
        <v>337</v>
      </c>
    </row>
    <row r="13" spans="1:12" ht="12.75" customHeight="1">
      <c r="A13" s="48"/>
      <c r="B13" s="48" t="s">
        <v>13</v>
      </c>
      <c r="C13" s="50"/>
      <c r="D13" s="50">
        <v>4800</v>
      </c>
      <c r="E13" s="50"/>
      <c r="F13" s="50"/>
      <c r="G13" s="50"/>
      <c r="H13" s="50">
        <v>4800</v>
      </c>
      <c r="K13" s="40" t="s">
        <v>209</v>
      </c>
      <c r="L13" s="26" t="s">
        <v>209</v>
      </c>
    </row>
    <row r="14" spans="1:12" ht="12.75" customHeight="1">
      <c r="A14" s="48" t="s">
        <v>347</v>
      </c>
      <c r="B14" s="48"/>
      <c r="C14" s="50">
        <v>8280</v>
      </c>
      <c r="D14" s="50">
        <v>50050</v>
      </c>
      <c r="E14" s="50"/>
      <c r="F14" s="50">
        <v>9384.4</v>
      </c>
      <c r="G14" s="50">
        <v>33233</v>
      </c>
      <c r="H14" s="50">
        <v>100947.4</v>
      </c>
      <c r="K14" s="40" t="s">
        <v>243</v>
      </c>
      <c r="L14" s="41" t="s">
        <v>338</v>
      </c>
    </row>
    <row r="15" spans="1:12" ht="12.75" customHeight="1">
      <c r="A15" s="48" t="s">
        <v>295</v>
      </c>
      <c r="B15" s="48"/>
      <c r="C15" s="50"/>
      <c r="D15" s="50"/>
      <c r="E15" s="50">
        <v>0</v>
      </c>
      <c r="F15" s="50"/>
      <c r="G15" s="50">
        <v>135000</v>
      </c>
      <c r="H15" s="50">
        <v>135000</v>
      </c>
      <c r="K15" s="40" t="s">
        <v>313</v>
      </c>
      <c r="L15" s="26" t="s">
        <v>339</v>
      </c>
    </row>
    <row r="16" spans="1:12" ht="12.75" customHeight="1">
      <c r="A16" s="48" t="s">
        <v>33</v>
      </c>
      <c r="B16" s="48"/>
      <c r="C16" s="50">
        <v>23128</v>
      </c>
      <c r="D16" s="50">
        <v>144900</v>
      </c>
      <c r="E16" s="50">
        <v>7200</v>
      </c>
      <c r="F16" s="50">
        <v>117288</v>
      </c>
      <c r="G16" s="50">
        <v>17890</v>
      </c>
      <c r="H16" s="50">
        <v>310406</v>
      </c>
      <c r="K16" s="42" t="s">
        <v>274</v>
      </c>
      <c r="L16" s="32" t="s">
        <v>340</v>
      </c>
    </row>
    <row r="17" spans="1:12" ht="12.75" customHeight="1">
      <c r="A17" s="48" t="s">
        <v>66</v>
      </c>
      <c r="B17" s="48"/>
      <c r="C17" s="50">
        <v>13140</v>
      </c>
      <c r="D17" s="50">
        <v>12100</v>
      </c>
      <c r="E17" s="50">
        <v>2900</v>
      </c>
      <c r="F17" s="50">
        <v>55465</v>
      </c>
      <c r="G17" s="50">
        <v>15950</v>
      </c>
      <c r="H17" s="50">
        <v>99555</v>
      </c>
      <c r="K17" s="43" t="s">
        <v>295</v>
      </c>
      <c r="L17" s="25" t="s">
        <v>345</v>
      </c>
    </row>
    <row r="18" spans="1:12" ht="12.75" customHeight="1">
      <c r="A18" s="48" t="s">
        <v>96</v>
      </c>
      <c r="B18" s="48"/>
      <c r="C18" s="50">
        <v>673850</v>
      </c>
      <c r="D18" s="50">
        <v>34156</v>
      </c>
      <c r="E18" s="50"/>
      <c r="F18" s="50"/>
      <c r="G18" s="50">
        <v>438643</v>
      </c>
      <c r="H18" s="50">
        <v>1146649</v>
      </c>
    </row>
    <row r="19" spans="1:12" ht="12.75" customHeight="1">
      <c r="A19" s="48" t="s">
        <v>150</v>
      </c>
      <c r="B19" s="48"/>
      <c r="C19" s="50"/>
      <c r="D19" s="50">
        <v>19600</v>
      </c>
      <c r="E19" s="50"/>
      <c r="F19" s="50">
        <v>1600</v>
      </c>
      <c r="G19" s="50"/>
      <c r="H19" s="50">
        <v>21200</v>
      </c>
    </row>
    <row r="20" spans="1:12" ht="12.75" customHeight="1">
      <c r="A20" s="48" t="s">
        <v>165</v>
      </c>
      <c r="B20" s="48"/>
      <c r="C20" s="50">
        <v>24295</v>
      </c>
      <c r="D20" s="50">
        <v>23730</v>
      </c>
      <c r="E20" s="50"/>
      <c r="F20" s="50">
        <v>262.98</v>
      </c>
      <c r="G20" s="50">
        <v>2013</v>
      </c>
      <c r="H20" s="50">
        <v>50300.98</v>
      </c>
    </row>
    <row r="21" spans="1:12" ht="12.75" customHeight="1">
      <c r="A21" s="48" t="s">
        <v>190</v>
      </c>
      <c r="B21" s="48"/>
      <c r="C21" s="50">
        <v>65650</v>
      </c>
      <c r="D21" s="50">
        <v>127640</v>
      </c>
      <c r="E21" s="50">
        <v>5100</v>
      </c>
      <c r="F21" s="50">
        <v>42505</v>
      </c>
      <c r="G21" s="50"/>
      <c r="H21" s="50">
        <v>240895</v>
      </c>
    </row>
    <row r="22" spans="1:12" ht="12.75" customHeight="1">
      <c r="A22" s="48" t="s">
        <v>209</v>
      </c>
      <c r="B22" s="48"/>
      <c r="C22" s="50">
        <v>29267</v>
      </c>
      <c r="D22" s="50">
        <v>33150</v>
      </c>
      <c r="E22" s="50"/>
      <c r="F22" s="50">
        <v>257798</v>
      </c>
      <c r="G22" s="50">
        <v>96910</v>
      </c>
      <c r="H22" s="50">
        <v>417125</v>
      </c>
    </row>
    <row r="23" spans="1:12" ht="12.75" customHeight="1">
      <c r="A23" s="48" t="s">
        <v>243</v>
      </c>
      <c r="B23" s="48"/>
      <c r="C23" s="50">
        <v>13760</v>
      </c>
      <c r="D23" s="50">
        <v>187930</v>
      </c>
      <c r="E23" s="50"/>
      <c r="F23" s="50">
        <v>10000</v>
      </c>
      <c r="G23" s="50"/>
      <c r="H23" s="50">
        <v>211690</v>
      </c>
    </row>
    <row r="24" spans="1:12" ht="12.75" customHeight="1">
      <c r="A24" s="48" t="s">
        <v>274</v>
      </c>
      <c r="B24" s="48"/>
      <c r="C24" s="50">
        <v>2510</v>
      </c>
      <c r="D24" s="50"/>
      <c r="E24" s="50"/>
      <c r="F24" s="50"/>
      <c r="G24" s="50">
        <v>7148</v>
      </c>
      <c r="H24" s="50">
        <v>9658</v>
      </c>
    </row>
    <row r="25" spans="1:12" ht="12.75" customHeight="1">
      <c r="A25" s="48" t="s">
        <v>313</v>
      </c>
      <c r="B25" s="48"/>
      <c r="C25" s="50">
        <v>7200</v>
      </c>
      <c r="D25" s="50">
        <v>15750</v>
      </c>
      <c r="E25" s="50"/>
      <c r="F25" s="50">
        <v>18360</v>
      </c>
      <c r="G25" s="50"/>
      <c r="H25" s="50">
        <v>41310</v>
      </c>
    </row>
    <row r="26" spans="1:12" ht="12.75" customHeight="1">
      <c r="A26" s="48" t="s">
        <v>330</v>
      </c>
      <c r="B26" s="48"/>
      <c r="C26" s="50">
        <v>861080</v>
      </c>
      <c r="D26" s="50">
        <v>649006</v>
      </c>
      <c r="E26" s="50">
        <v>15200</v>
      </c>
      <c r="F26" s="50">
        <v>512663.38</v>
      </c>
      <c r="G26" s="50">
        <v>746787</v>
      </c>
      <c r="H26" s="50">
        <v>2784736.38</v>
      </c>
    </row>
    <row r="27" spans="1:12" ht="12.75" customHeight="1"/>
    <row r="28" spans="1:12" ht="12.75" customHeight="1"/>
    <row r="29" spans="1:12" ht="12.75" customHeight="1"/>
    <row r="30" spans="1:12" ht="12.75" customHeight="1"/>
    <row r="31" spans="1:12" ht="12.75" customHeight="1"/>
    <row r="32" spans="1:1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</sheetData>
  <pageMargins left="0.7" right="0.7" top="0.75" bottom="0.75" header="0" footer="0"/>
  <pageSetup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Godwan_Bal._Material_Titan._xlsx</dc:title>
  <dc:subject>PDF created in Table Notes android app</dc:subject>
  <dc:creator>Table notes</dc:creator>
  <cp:keywords>Table notes, PDF</cp:keywords>
  <dc:description/>
  <cp:lastModifiedBy>Chandrashekar Ramachandran</cp:lastModifiedBy>
  <cp:revision/>
  <dcterms:created xsi:type="dcterms:W3CDTF">2025-07-24T04:46:10Z</dcterms:created>
  <dcterms:modified xsi:type="dcterms:W3CDTF">2025-08-29T00:43:31Z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reated">
    <vt:filetime>2025-07-23T00:00:00Z</vt:filetime>
  </property>
  <property fmtid="{D5CDD505-2E9C-101B-9397-08002B2CF9AE}" pid="3" name="Creator">
    <vt:lpwstr>Table notes</vt:lpwstr>
  </property>
  <property fmtid="{D5CDD505-2E9C-101B-9397-08002B2CF9AE}" pid="4" name="LastSaved">
    <vt:filetime>2025-07-24T00:00:00Z</vt:filetime>
  </property>
  <property fmtid="{D5CDD505-2E9C-101B-9397-08002B2CF9AE}" pid="5" name="Producer">
    <vt:lpwstr>iText® 5.5.10 ©2000-2015 iText Group NV (AGPL-version)</vt:lpwstr>
  </property>
  <property fmtid="{D5CDD505-2E9C-101B-9397-08002B2CF9AE}" pid="6" name="header">
    <vt:lpwstr>Godwan_Bal._Material_Titan._xlsx</vt:lpwstr>
  </property>
</Properties>
</file>